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ite\Documents\COMPARTIDA\Plantillas_participaciones\"/>
    </mc:Choice>
  </mc:AlternateContent>
  <bookViews>
    <workbookView xWindow="0" yWindow="0" windowWidth="28800" windowHeight="12300" activeTab="1"/>
  </bookViews>
  <sheets>
    <sheet name="FISM_22" sheetId="3" r:id="rId1"/>
    <sheet name="fism2" sheetId="5" r:id="rId2"/>
    <sheet name="FORT_22" sheetId="4" r:id="rId3"/>
    <sheet name="Fortamun2" sheetId="6" r:id="rId4"/>
  </sheets>
  <externalReferences>
    <externalReference r:id="rId5"/>
    <externalReference r:id="rId6"/>
  </externalReferences>
  <definedNames>
    <definedName name="A_impresión_IM">#REF!</definedName>
    <definedName name="AJUSTES" hidden="1">{"'beneficiarios'!$A$1:$C$7"}</definedName>
    <definedName name="_xlnm.Database">#REF!</definedName>
    <definedName name="cierre_2001">'[1]deuda c sadm'!#REF!</definedName>
    <definedName name="deuda">'[1]deuda c sadm'!#REF!</definedName>
    <definedName name="Deuda_ingTot">'[1]deuda c sadm'!#REF!</definedName>
    <definedName name="ENERO">#REF!</definedName>
    <definedName name="Fto_1">#REF!</definedName>
    <definedName name="HTML_CodePage" hidden="1">1252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hidden="1">{"'beneficiarios'!$A$1:$C$7"}</definedName>
    <definedName name="ingresofederales" hidden="1">{"'beneficiarios'!$A$1:$C$7"}</definedName>
    <definedName name="Notas_Fto_1">#REF!</definedName>
    <definedName name="Partidas">[2]TECHO!$B$1:$Q$2798</definedName>
    <definedName name="SINAJUSTE" hidden="1">{"'beneficiarios'!$A$1:$C$7"}</definedName>
    <definedName name="TOT">#REF!</definedName>
    <definedName name="TOTA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5" l="1"/>
  <c r="R1" i="6"/>
  <c r="I1" i="6"/>
  <c r="Q58" i="5" l="1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57" i="5"/>
  <c r="H58" i="5"/>
  <c r="I58" i="5"/>
  <c r="J58" i="5"/>
  <c r="K58" i="5"/>
  <c r="L58" i="5"/>
  <c r="M58" i="5"/>
  <c r="N58" i="5"/>
  <c r="O58" i="5"/>
  <c r="P58" i="5"/>
  <c r="H59" i="5"/>
  <c r="I59" i="5"/>
  <c r="J59" i="5"/>
  <c r="K59" i="5"/>
  <c r="L59" i="5"/>
  <c r="M59" i="5"/>
  <c r="N59" i="5"/>
  <c r="O59" i="5"/>
  <c r="P59" i="5"/>
  <c r="H60" i="5"/>
  <c r="I60" i="5"/>
  <c r="J60" i="5"/>
  <c r="K60" i="5"/>
  <c r="L60" i="5"/>
  <c r="M60" i="5"/>
  <c r="N60" i="5"/>
  <c r="O60" i="5"/>
  <c r="P60" i="5"/>
  <c r="H61" i="5"/>
  <c r="I61" i="5"/>
  <c r="J61" i="5"/>
  <c r="K61" i="5"/>
  <c r="L61" i="5"/>
  <c r="M61" i="5"/>
  <c r="N61" i="5"/>
  <c r="O61" i="5"/>
  <c r="P61" i="5"/>
  <c r="H62" i="5"/>
  <c r="I62" i="5"/>
  <c r="J62" i="5"/>
  <c r="K62" i="5"/>
  <c r="L62" i="5"/>
  <c r="M62" i="5"/>
  <c r="N62" i="5"/>
  <c r="O62" i="5"/>
  <c r="P62" i="5"/>
  <c r="H63" i="5"/>
  <c r="I63" i="5"/>
  <c r="J63" i="5"/>
  <c r="K63" i="5"/>
  <c r="L63" i="5"/>
  <c r="M63" i="5"/>
  <c r="N63" i="5"/>
  <c r="O63" i="5"/>
  <c r="P63" i="5"/>
  <c r="H64" i="5"/>
  <c r="I64" i="5"/>
  <c r="J64" i="5"/>
  <c r="K64" i="5"/>
  <c r="L64" i="5"/>
  <c r="M64" i="5"/>
  <c r="N64" i="5"/>
  <c r="O64" i="5"/>
  <c r="P64" i="5"/>
  <c r="H65" i="5"/>
  <c r="I65" i="5"/>
  <c r="J65" i="5"/>
  <c r="K65" i="5"/>
  <c r="L65" i="5"/>
  <c r="M65" i="5"/>
  <c r="N65" i="5"/>
  <c r="O65" i="5"/>
  <c r="P65" i="5"/>
  <c r="H66" i="5"/>
  <c r="I66" i="5"/>
  <c r="J66" i="5"/>
  <c r="K66" i="5"/>
  <c r="L66" i="5"/>
  <c r="M66" i="5"/>
  <c r="N66" i="5"/>
  <c r="O66" i="5"/>
  <c r="P66" i="5"/>
  <c r="H67" i="5"/>
  <c r="I67" i="5"/>
  <c r="J67" i="5"/>
  <c r="K67" i="5"/>
  <c r="L67" i="5"/>
  <c r="M67" i="5"/>
  <c r="N67" i="5"/>
  <c r="O67" i="5"/>
  <c r="P67" i="5"/>
  <c r="H68" i="5"/>
  <c r="I68" i="5"/>
  <c r="J68" i="5"/>
  <c r="K68" i="5"/>
  <c r="L68" i="5"/>
  <c r="M68" i="5"/>
  <c r="N68" i="5"/>
  <c r="O68" i="5"/>
  <c r="P68" i="5"/>
  <c r="H69" i="5"/>
  <c r="I69" i="5"/>
  <c r="J69" i="5"/>
  <c r="K69" i="5"/>
  <c r="L69" i="5"/>
  <c r="M69" i="5"/>
  <c r="N69" i="5"/>
  <c r="O69" i="5"/>
  <c r="P69" i="5"/>
  <c r="H70" i="5"/>
  <c r="I70" i="5"/>
  <c r="J70" i="5"/>
  <c r="K70" i="5"/>
  <c r="L70" i="5"/>
  <c r="M70" i="5"/>
  <c r="N70" i="5"/>
  <c r="O70" i="5"/>
  <c r="P70" i="5"/>
  <c r="H71" i="5"/>
  <c r="I71" i="5"/>
  <c r="J71" i="5"/>
  <c r="K71" i="5"/>
  <c r="L71" i="5"/>
  <c r="M71" i="5"/>
  <c r="N71" i="5"/>
  <c r="O71" i="5"/>
  <c r="P71" i="5"/>
  <c r="H72" i="5"/>
  <c r="I72" i="5"/>
  <c r="J72" i="5"/>
  <c r="K72" i="5"/>
  <c r="L72" i="5"/>
  <c r="M72" i="5"/>
  <c r="N72" i="5"/>
  <c r="O72" i="5"/>
  <c r="P72" i="5"/>
  <c r="H73" i="5"/>
  <c r="I73" i="5"/>
  <c r="J73" i="5"/>
  <c r="K73" i="5"/>
  <c r="L73" i="5"/>
  <c r="M73" i="5"/>
  <c r="N73" i="5"/>
  <c r="O73" i="5"/>
  <c r="P73" i="5"/>
  <c r="H74" i="5"/>
  <c r="I74" i="5"/>
  <c r="J74" i="5"/>
  <c r="K74" i="5"/>
  <c r="L74" i="5"/>
  <c r="M74" i="5"/>
  <c r="N74" i="5"/>
  <c r="O74" i="5"/>
  <c r="P74" i="5"/>
  <c r="H75" i="5"/>
  <c r="I75" i="5"/>
  <c r="J75" i="5"/>
  <c r="K75" i="5"/>
  <c r="L75" i="5"/>
  <c r="M75" i="5"/>
  <c r="N75" i="5"/>
  <c r="O75" i="5"/>
  <c r="P75" i="5"/>
  <c r="H76" i="5"/>
  <c r="I76" i="5"/>
  <c r="J76" i="5"/>
  <c r="K76" i="5"/>
  <c r="L76" i="5"/>
  <c r="M76" i="5"/>
  <c r="N76" i="5"/>
  <c r="O76" i="5"/>
  <c r="P76" i="5"/>
  <c r="H77" i="5"/>
  <c r="I77" i="5"/>
  <c r="J77" i="5"/>
  <c r="K77" i="5"/>
  <c r="L77" i="5"/>
  <c r="M77" i="5"/>
  <c r="N77" i="5"/>
  <c r="O77" i="5"/>
  <c r="P77" i="5"/>
  <c r="H78" i="5"/>
  <c r="I78" i="5"/>
  <c r="J78" i="5"/>
  <c r="K78" i="5"/>
  <c r="L78" i="5"/>
  <c r="M78" i="5"/>
  <c r="N78" i="5"/>
  <c r="O78" i="5"/>
  <c r="P78" i="5"/>
  <c r="H79" i="5"/>
  <c r="I79" i="5"/>
  <c r="J79" i="5"/>
  <c r="K79" i="5"/>
  <c r="L79" i="5"/>
  <c r="M79" i="5"/>
  <c r="N79" i="5"/>
  <c r="O79" i="5"/>
  <c r="P79" i="5"/>
  <c r="H80" i="5"/>
  <c r="I80" i="5"/>
  <c r="J80" i="5"/>
  <c r="K80" i="5"/>
  <c r="L80" i="5"/>
  <c r="M80" i="5"/>
  <c r="N80" i="5"/>
  <c r="O80" i="5"/>
  <c r="P80" i="5"/>
  <c r="H81" i="5"/>
  <c r="I81" i="5"/>
  <c r="J81" i="5"/>
  <c r="K81" i="5"/>
  <c r="L81" i="5"/>
  <c r="M81" i="5"/>
  <c r="N81" i="5"/>
  <c r="O81" i="5"/>
  <c r="P81" i="5"/>
  <c r="H82" i="5"/>
  <c r="I82" i="5"/>
  <c r="J82" i="5"/>
  <c r="K82" i="5"/>
  <c r="L82" i="5"/>
  <c r="M82" i="5"/>
  <c r="N82" i="5"/>
  <c r="O82" i="5"/>
  <c r="P82" i="5"/>
  <c r="H83" i="5"/>
  <c r="I83" i="5"/>
  <c r="J83" i="5"/>
  <c r="K83" i="5"/>
  <c r="L83" i="5"/>
  <c r="M83" i="5"/>
  <c r="N83" i="5"/>
  <c r="O83" i="5"/>
  <c r="P83" i="5"/>
  <c r="H84" i="5"/>
  <c r="I84" i="5"/>
  <c r="J84" i="5"/>
  <c r="K84" i="5"/>
  <c r="L84" i="5"/>
  <c r="M84" i="5"/>
  <c r="N84" i="5"/>
  <c r="O84" i="5"/>
  <c r="P84" i="5"/>
  <c r="H85" i="5"/>
  <c r="I85" i="5"/>
  <c r="J85" i="5"/>
  <c r="K85" i="5"/>
  <c r="L85" i="5"/>
  <c r="M85" i="5"/>
  <c r="N85" i="5"/>
  <c r="O85" i="5"/>
  <c r="P85" i="5"/>
  <c r="H86" i="5"/>
  <c r="I86" i="5"/>
  <c r="J86" i="5"/>
  <c r="K86" i="5"/>
  <c r="L86" i="5"/>
  <c r="M86" i="5"/>
  <c r="N86" i="5"/>
  <c r="O86" i="5"/>
  <c r="P86" i="5"/>
  <c r="H87" i="5"/>
  <c r="I87" i="5"/>
  <c r="J87" i="5"/>
  <c r="K87" i="5"/>
  <c r="L87" i="5"/>
  <c r="M87" i="5"/>
  <c r="N87" i="5"/>
  <c r="O87" i="5"/>
  <c r="P87" i="5"/>
  <c r="H88" i="5"/>
  <c r="I88" i="5"/>
  <c r="J88" i="5"/>
  <c r="K88" i="5"/>
  <c r="L88" i="5"/>
  <c r="M88" i="5"/>
  <c r="N88" i="5"/>
  <c r="O88" i="5"/>
  <c r="P88" i="5"/>
  <c r="H89" i="5"/>
  <c r="I89" i="5"/>
  <c r="J89" i="5"/>
  <c r="K89" i="5"/>
  <c r="L89" i="5"/>
  <c r="M89" i="5"/>
  <c r="N89" i="5"/>
  <c r="O89" i="5"/>
  <c r="P89" i="5"/>
  <c r="H90" i="5"/>
  <c r="I90" i="5"/>
  <c r="J90" i="5"/>
  <c r="K90" i="5"/>
  <c r="L90" i="5"/>
  <c r="M90" i="5"/>
  <c r="N90" i="5"/>
  <c r="O90" i="5"/>
  <c r="P90" i="5"/>
  <c r="H91" i="5"/>
  <c r="I91" i="5"/>
  <c r="J91" i="5"/>
  <c r="K91" i="5"/>
  <c r="L91" i="5"/>
  <c r="M91" i="5"/>
  <c r="N91" i="5"/>
  <c r="O91" i="5"/>
  <c r="P91" i="5"/>
  <c r="H92" i="5"/>
  <c r="I92" i="5"/>
  <c r="J92" i="5"/>
  <c r="K92" i="5"/>
  <c r="L92" i="5"/>
  <c r="M92" i="5"/>
  <c r="N92" i="5"/>
  <c r="O92" i="5"/>
  <c r="P92" i="5"/>
  <c r="H93" i="5"/>
  <c r="I93" i="5"/>
  <c r="J93" i="5"/>
  <c r="K93" i="5"/>
  <c r="L93" i="5"/>
  <c r="M93" i="5"/>
  <c r="N93" i="5"/>
  <c r="O93" i="5"/>
  <c r="P93" i="5"/>
  <c r="H94" i="5"/>
  <c r="I94" i="5"/>
  <c r="J94" i="5"/>
  <c r="K94" i="5"/>
  <c r="L94" i="5"/>
  <c r="M94" i="5"/>
  <c r="N94" i="5"/>
  <c r="O94" i="5"/>
  <c r="P94" i="5"/>
  <c r="H95" i="5"/>
  <c r="I95" i="5"/>
  <c r="J95" i="5"/>
  <c r="K95" i="5"/>
  <c r="L95" i="5"/>
  <c r="M95" i="5"/>
  <c r="N95" i="5"/>
  <c r="O95" i="5"/>
  <c r="P95" i="5"/>
  <c r="H96" i="5"/>
  <c r="I96" i="5"/>
  <c r="J96" i="5"/>
  <c r="K96" i="5"/>
  <c r="L96" i="5"/>
  <c r="M96" i="5"/>
  <c r="N96" i="5"/>
  <c r="O96" i="5"/>
  <c r="P96" i="5"/>
  <c r="H97" i="5"/>
  <c r="I97" i="5"/>
  <c r="J97" i="5"/>
  <c r="K97" i="5"/>
  <c r="L97" i="5"/>
  <c r="M97" i="5"/>
  <c r="N97" i="5"/>
  <c r="O97" i="5"/>
  <c r="P97" i="5"/>
  <c r="H98" i="5"/>
  <c r="I98" i="5"/>
  <c r="J98" i="5"/>
  <c r="K98" i="5"/>
  <c r="L98" i="5"/>
  <c r="M98" i="5"/>
  <c r="N98" i="5"/>
  <c r="O98" i="5"/>
  <c r="P98" i="5"/>
  <c r="H99" i="5"/>
  <c r="I99" i="5"/>
  <c r="J99" i="5"/>
  <c r="K99" i="5"/>
  <c r="L99" i="5"/>
  <c r="M99" i="5"/>
  <c r="N99" i="5"/>
  <c r="O99" i="5"/>
  <c r="P99" i="5"/>
  <c r="H100" i="5"/>
  <c r="I100" i="5"/>
  <c r="J100" i="5"/>
  <c r="K100" i="5"/>
  <c r="L100" i="5"/>
  <c r="M100" i="5"/>
  <c r="N100" i="5"/>
  <c r="O100" i="5"/>
  <c r="P100" i="5"/>
  <c r="H101" i="5"/>
  <c r="I101" i="5"/>
  <c r="J101" i="5"/>
  <c r="K101" i="5"/>
  <c r="L101" i="5"/>
  <c r="M101" i="5"/>
  <c r="N101" i="5"/>
  <c r="O101" i="5"/>
  <c r="P101" i="5"/>
  <c r="H102" i="5"/>
  <c r="I102" i="5"/>
  <c r="J102" i="5"/>
  <c r="K102" i="5"/>
  <c r="L102" i="5"/>
  <c r="M102" i="5"/>
  <c r="N102" i="5"/>
  <c r="O102" i="5"/>
  <c r="P102" i="5"/>
  <c r="H103" i="5"/>
  <c r="I103" i="5"/>
  <c r="J103" i="5"/>
  <c r="K103" i="5"/>
  <c r="L103" i="5"/>
  <c r="M103" i="5"/>
  <c r="N103" i="5"/>
  <c r="O103" i="5"/>
  <c r="P103" i="5"/>
  <c r="H104" i="5"/>
  <c r="I104" i="5"/>
  <c r="J104" i="5"/>
  <c r="K104" i="5"/>
  <c r="L104" i="5"/>
  <c r="M104" i="5"/>
  <c r="N104" i="5"/>
  <c r="O104" i="5"/>
  <c r="P104" i="5"/>
  <c r="H105" i="5"/>
  <c r="I105" i="5"/>
  <c r="J105" i="5"/>
  <c r="K105" i="5"/>
  <c r="L105" i="5"/>
  <c r="M105" i="5"/>
  <c r="N105" i="5"/>
  <c r="O105" i="5"/>
  <c r="P105" i="5"/>
  <c r="H106" i="5"/>
  <c r="I106" i="5"/>
  <c r="J106" i="5"/>
  <c r="K106" i="5"/>
  <c r="L106" i="5"/>
  <c r="M106" i="5"/>
  <c r="N106" i="5"/>
  <c r="O106" i="5"/>
  <c r="P106" i="5"/>
  <c r="H107" i="5"/>
  <c r="I107" i="5"/>
  <c r="J107" i="5"/>
  <c r="K107" i="5"/>
  <c r="L107" i="5"/>
  <c r="M107" i="5"/>
  <c r="N107" i="5"/>
  <c r="O107" i="5"/>
  <c r="P107" i="5"/>
  <c r="I57" i="5"/>
  <c r="J57" i="5"/>
  <c r="K57" i="5"/>
  <c r="L57" i="5"/>
  <c r="M57" i="5"/>
  <c r="N57" i="5"/>
  <c r="O57" i="5"/>
  <c r="P57" i="5"/>
  <c r="H57" i="5"/>
  <c r="U55" i="6" l="1"/>
  <c r="R5" i="6"/>
  <c r="R55" i="6" s="1"/>
  <c r="S5" i="6"/>
  <c r="S55" i="6" s="1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R49" i="6"/>
  <c r="S49" i="6"/>
  <c r="R50" i="6"/>
  <c r="S50" i="6"/>
  <c r="R51" i="6"/>
  <c r="S51" i="6"/>
  <c r="R52" i="6"/>
  <c r="S52" i="6"/>
  <c r="R53" i="6"/>
  <c r="S53" i="6"/>
  <c r="R54" i="6"/>
  <c r="S54" i="6"/>
  <c r="Q4" i="6"/>
  <c r="S4" i="6"/>
  <c r="R4" i="6"/>
  <c r="T1" i="6"/>
  <c r="U1" i="6" s="1"/>
  <c r="J1" i="6"/>
  <c r="K1" i="6"/>
  <c r="L1" i="6"/>
  <c r="M1" i="6"/>
  <c r="N1" i="6"/>
  <c r="O1" i="6"/>
  <c r="P1" i="6"/>
  <c r="Q1" i="6"/>
  <c r="S1" i="6"/>
  <c r="T2" i="6"/>
  <c r="C56" i="6"/>
  <c r="I2" i="6"/>
  <c r="J2" i="6"/>
  <c r="K2" i="6"/>
  <c r="L2" i="6"/>
  <c r="L54" i="6" s="1"/>
  <c r="M2" i="6"/>
  <c r="N2" i="6"/>
  <c r="N54" i="6" s="1"/>
  <c r="O2" i="6"/>
  <c r="P2" i="6"/>
  <c r="Q2" i="6"/>
  <c r="R2" i="6"/>
  <c r="S2" i="6"/>
  <c r="H2" i="6"/>
  <c r="H1" i="6" s="1"/>
  <c r="D6" i="4"/>
  <c r="E6" i="4"/>
  <c r="F6" i="4"/>
  <c r="G6" i="4"/>
  <c r="H6" i="4"/>
  <c r="I6" i="4"/>
  <c r="J6" i="4"/>
  <c r="K6" i="4"/>
  <c r="L6" i="4"/>
  <c r="M6" i="4"/>
  <c r="N6" i="4"/>
  <c r="C6" i="4"/>
  <c r="D10" i="4"/>
  <c r="E10" i="4"/>
  <c r="F10" i="4"/>
  <c r="G10" i="4"/>
  <c r="H10" i="4"/>
  <c r="I10" i="4"/>
  <c r="J10" i="4"/>
  <c r="K10" i="4"/>
  <c r="L10" i="4"/>
  <c r="M10" i="4"/>
  <c r="N10" i="4"/>
  <c r="C10" i="4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55" i="6" s="1"/>
  <c r="Q54" i="6"/>
  <c r="P54" i="6"/>
  <c r="M54" i="6"/>
  <c r="K54" i="6"/>
  <c r="H5" i="5"/>
  <c r="I5" i="5"/>
  <c r="J5" i="5"/>
  <c r="K5" i="5"/>
  <c r="L5" i="5"/>
  <c r="M5" i="5"/>
  <c r="N5" i="5"/>
  <c r="O5" i="5"/>
  <c r="O55" i="5" s="1"/>
  <c r="P5" i="5"/>
  <c r="Q5" i="5"/>
  <c r="H6" i="5"/>
  <c r="I6" i="5"/>
  <c r="J6" i="5"/>
  <c r="K6" i="5"/>
  <c r="L6" i="5"/>
  <c r="M6" i="5"/>
  <c r="N6" i="5"/>
  <c r="O6" i="5"/>
  <c r="P6" i="5"/>
  <c r="Q6" i="5"/>
  <c r="H7" i="5"/>
  <c r="I7" i="5"/>
  <c r="J7" i="5"/>
  <c r="T7" i="5" s="1"/>
  <c r="K7" i="5"/>
  <c r="L7" i="5"/>
  <c r="M7" i="5"/>
  <c r="N7" i="5"/>
  <c r="O7" i="5"/>
  <c r="P7" i="5"/>
  <c r="Q7" i="5"/>
  <c r="H8" i="5"/>
  <c r="I8" i="5"/>
  <c r="J8" i="5"/>
  <c r="K8" i="5"/>
  <c r="L8" i="5"/>
  <c r="M8" i="5"/>
  <c r="N8" i="5"/>
  <c r="O8" i="5"/>
  <c r="P8" i="5"/>
  <c r="Q8" i="5"/>
  <c r="H9" i="5"/>
  <c r="I9" i="5"/>
  <c r="J9" i="5"/>
  <c r="T9" i="5" s="1"/>
  <c r="K9" i="5"/>
  <c r="L9" i="5"/>
  <c r="M9" i="5"/>
  <c r="N9" i="5"/>
  <c r="O9" i="5"/>
  <c r="P9" i="5"/>
  <c r="Q9" i="5"/>
  <c r="H10" i="5"/>
  <c r="T10" i="5" s="1"/>
  <c r="I10" i="5"/>
  <c r="J10" i="5"/>
  <c r="K10" i="5"/>
  <c r="L10" i="5"/>
  <c r="M10" i="5"/>
  <c r="N10" i="5"/>
  <c r="O10" i="5"/>
  <c r="P10" i="5"/>
  <c r="Q10" i="5"/>
  <c r="H11" i="5"/>
  <c r="I11" i="5"/>
  <c r="J11" i="5"/>
  <c r="T11" i="5" s="1"/>
  <c r="K11" i="5"/>
  <c r="L11" i="5"/>
  <c r="M11" i="5"/>
  <c r="N11" i="5"/>
  <c r="O11" i="5"/>
  <c r="P11" i="5"/>
  <c r="Q11" i="5"/>
  <c r="H12" i="5"/>
  <c r="T12" i="5" s="1"/>
  <c r="I12" i="5"/>
  <c r="J12" i="5"/>
  <c r="K12" i="5"/>
  <c r="L12" i="5"/>
  <c r="M12" i="5"/>
  <c r="N12" i="5"/>
  <c r="O12" i="5"/>
  <c r="P12" i="5"/>
  <c r="Q12" i="5"/>
  <c r="H13" i="5"/>
  <c r="I13" i="5"/>
  <c r="J13" i="5"/>
  <c r="T13" i="5" s="1"/>
  <c r="K13" i="5"/>
  <c r="L13" i="5"/>
  <c r="M13" i="5"/>
  <c r="N13" i="5"/>
  <c r="O13" i="5"/>
  <c r="P13" i="5"/>
  <c r="Q13" i="5"/>
  <c r="H14" i="5"/>
  <c r="I14" i="5"/>
  <c r="J14" i="5"/>
  <c r="K14" i="5"/>
  <c r="L14" i="5"/>
  <c r="T14" i="5" s="1"/>
  <c r="M14" i="5"/>
  <c r="N14" i="5"/>
  <c r="O14" i="5"/>
  <c r="P14" i="5"/>
  <c r="Q14" i="5"/>
  <c r="H15" i="5"/>
  <c r="I15" i="5"/>
  <c r="J15" i="5"/>
  <c r="T15" i="5" s="1"/>
  <c r="K15" i="5"/>
  <c r="L15" i="5"/>
  <c r="M15" i="5"/>
  <c r="N15" i="5"/>
  <c r="O15" i="5"/>
  <c r="P15" i="5"/>
  <c r="Q15" i="5"/>
  <c r="H16" i="5"/>
  <c r="T16" i="5" s="1"/>
  <c r="I16" i="5"/>
  <c r="J16" i="5"/>
  <c r="K16" i="5"/>
  <c r="L16" i="5"/>
  <c r="M16" i="5"/>
  <c r="N16" i="5"/>
  <c r="O16" i="5"/>
  <c r="P16" i="5"/>
  <c r="Q16" i="5"/>
  <c r="H17" i="5"/>
  <c r="I17" i="5"/>
  <c r="T17" i="5" s="1"/>
  <c r="J17" i="5"/>
  <c r="K17" i="5"/>
  <c r="L17" i="5"/>
  <c r="M17" i="5"/>
  <c r="N17" i="5"/>
  <c r="O17" i="5"/>
  <c r="P17" i="5"/>
  <c r="Q17" i="5"/>
  <c r="H18" i="5"/>
  <c r="T18" i="5" s="1"/>
  <c r="I18" i="5"/>
  <c r="J18" i="5"/>
  <c r="K18" i="5"/>
  <c r="L18" i="5"/>
  <c r="M18" i="5"/>
  <c r="N18" i="5"/>
  <c r="O18" i="5"/>
  <c r="P18" i="5"/>
  <c r="Q18" i="5"/>
  <c r="H19" i="5"/>
  <c r="T19" i="5" s="1"/>
  <c r="I19" i="5"/>
  <c r="J19" i="5"/>
  <c r="K19" i="5"/>
  <c r="L19" i="5"/>
  <c r="M19" i="5"/>
  <c r="N19" i="5"/>
  <c r="O19" i="5"/>
  <c r="P19" i="5"/>
  <c r="Q19" i="5"/>
  <c r="H20" i="5"/>
  <c r="I20" i="5"/>
  <c r="J20" i="5"/>
  <c r="K20" i="5"/>
  <c r="L20" i="5"/>
  <c r="T20" i="5" s="1"/>
  <c r="M20" i="5"/>
  <c r="N20" i="5"/>
  <c r="O20" i="5"/>
  <c r="P20" i="5"/>
  <c r="Q20" i="5"/>
  <c r="H21" i="5"/>
  <c r="I21" i="5"/>
  <c r="J21" i="5"/>
  <c r="K21" i="5"/>
  <c r="L21" i="5"/>
  <c r="M21" i="5"/>
  <c r="N21" i="5"/>
  <c r="T21" i="5" s="1"/>
  <c r="O21" i="5"/>
  <c r="P21" i="5"/>
  <c r="Q21" i="5"/>
  <c r="H22" i="5"/>
  <c r="I22" i="5"/>
  <c r="J22" i="5"/>
  <c r="K22" i="5"/>
  <c r="L22" i="5"/>
  <c r="M22" i="5"/>
  <c r="N22" i="5"/>
  <c r="O22" i="5"/>
  <c r="P22" i="5"/>
  <c r="T22" i="5" s="1"/>
  <c r="Q22" i="5"/>
  <c r="H23" i="5"/>
  <c r="I23" i="5"/>
  <c r="J23" i="5"/>
  <c r="K23" i="5"/>
  <c r="L23" i="5"/>
  <c r="M23" i="5"/>
  <c r="N23" i="5"/>
  <c r="O23" i="5"/>
  <c r="P23" i="5"/>
  <c r="Q23" i="5"/>
  <c r="H24" i="5"/>
  <c r="T24" i="5" s="1"/>
  <c r="I24" i="5"/>
  <c r="J24" i="5"/>
  <c r="K24" i="5"/>
  <c r="L24" i="5"/>
  <c r="M24" i="5"/>
  <c r="N24" i="5"/>
  <c r="O24" i="5"/>
  <c r="P24" i="5"/>
  <c r="Q24" i="5"/>
  <c r="H25" i="5"/>
  <c r="T25" i="5" s="1"/>
  <c r="I25" i="5"/>
  <c r="J25" i="5"/>
  <c r="K25" i="5"/>
  <c r="L25" i="5"/>
  <c r="M25" i="5"/>
  <c r="N25" i="5"/>
  <c r="O25" i="5"/>
  <c r="P25" i="5"/>
  <c r="Q25" i="5"/>
  <c r="H26" i="5"/>
  <c r="I26" i="5"/>
  <c r="J26" i="5"/>
  <c r="T26" i="5" s="1"/>
  <c r="K26" i="5"/>
  <c r="L26" i="5"/>
  <c r="M26" i="5"/>
  <c r="N26" i="5"/>
  <c r="O26" i="5"/>
  <c r="P26" i="5"/>
  <c r="Q26" i="5"/>
  <c r="H27" i="5"/>
  <c r="I27" i="5"/>
  <c r="J27" i="5"/>
  <c r="K27" i="5"/>
  <c r="L27" i="5"/>
  <c r="M27" i="5"/>
  <c r="N27" i="5"/>
  <c r="T27" i="5" s="1"/>
  <c r="O27" i="5"/>
  <c r="P27" i="5"/>
  <c r="Q27" i="5"/>
  <c r="H28" i="5"/>
  <c r="T28" i="5" s="1"/>
  <c r="I28" i="5"/>
  <c r="J28" i="5"/>
  <c r="K28" i="5"/>
  <c r="L28" i="5"/>
  <c r="M28" i="5"/>
  <c r="N28" i="5"/>
  <c r="O28" i="5"/>
  <c r="P28" i="5"/>
  <c r="Q28" i="5"/>
  <c r="H29" i="5"/>
  <c r="I29" i="5"/>
  <c r="J29" i="5"/>
  <c r="K29" i="5"/>
  <c r="L29" i="5"/>
  <c r="M29" i="5"/>
  <c r="N29" i="5"/>
  <c r="O29" i="5"/>
  <c r="P29" i="5"/>
  <c r="Q29" i="5"/>
  <c r="H30" i="5"/>
  <c r="T30" i="5" s="1"/>
  <c r="I30" i="5"/>
  <c r="J30" i="5"/>
  <c r="K30" i="5"/>
  <c r="L30" i="5"/>
  <c r="M30" i="5"/>
  <c r="N30" i="5"/>
  <c r="O30" i="5"/>
  <c r="P30" i="5"/>
  <c r="Q30" i="5"/>
  <c r="H31" i="5"/>
  <c r="T31" i="5" s="1"/>
  <c r="I31" i="5"/>
  <c r="J31" i="5"/>
  <c r="K31" i="5"/>
  <c r="L31" i="5"/>
  <c r="M31" i="5"/>
  <c r="N31" i="5"/>
  <c r="O31" i="5"/>
  <c r="P31" i="5"/>
  <c r="Q31" i="5"/>
  <c r="H32" i="5"/>
  <c r="I32" i="5"/>
  <c r="T32" i="5" s="1"/>
  <c r="J32" i="5"/>
  <c r="K32" i="5"/>
  <c r="L32" i="5"/>
  <c r="M32" i="5"/>
  <c r="N32" i="5"/>
  <c r="O32" i="5"/>
  <c r="P32" i="5"/>
  <c r="Q32" i="5"/>
  <c r="H33" i="5"/>
  <c r="I33" i="5"/>
  <c r="J33" i="5"/>
  <c r="K33" i="5"/>
  <c r="L33" i="5"/>
  <c r="T33" i="5" s="1"/>
  <c r="M33" i="5"/>
  <c r="N33" i="5"/>
  <c r="O33" i="5"/>
  <c r="P33" i="5"/>
  <c r="Q33" i="5"/>
  <c r="H34" i="5"/>
  <c r="I34" i="5"/>
  <c r="T34" i="5" s="1"/>
  <c r="J34" i="5"/>
  <c r="K34" i="5"/>
  <c r="L34" i="5"/>
  <c r="M34" i="5"/>
  <c r="N34" i="5"/>
  <c r="O34" i="5"/>
  <c r="P34" i="5"/>
  <c r="Q34" i="5"/>
  <c r="H35" i="5"/>
  <c r="T35" i="5" s="1"/>
  <c r="I35" i="5"/>
  <c r="J35" i="5"/>
  <c r="K35" i="5"/>
  <c r="L35" i="5"/>
  <c r="M35" i="5"/>
  <c r="N35" i="5"/>
  <c r="O35" i="5"/>
  <c r="P35" i="5"/>
  <c r="Q35" i="5"/>
  <c r="H36" i="5"/>
  <c r="T36" i="5" s="1"/>
  <c r="I36" i="5"/>
  <c r="J36" i="5"/>
  <c r="K36" i="5"/>
  <c r="L36" i="5"/>
  <c r="M36" i="5"/>
  <c r="N36" i="5"/>
  <c r="O36" i="5"/>
  <c r="P36" i="5"/>
  <c r="Q36" i="5"/>
  <c r="H37" i="5"/>
  <c r="I37" i="5"/>
  <c r="J37" i="5"/>
  <c r="K37" i="5"/>
  <c r="L37" i="5"/>
  <c r="M37" i="5"/>
  <c r="N37" i="5"/>
  <c r="O37" i="5"/>
  <c r="P37" i="5"/>
  <c r="Q37" i="5"/>
  <c r="H38" i="5"/>
  <c r="T38" i="5" s="1"/>
  <c r="I38" i="5"/>
  <c r="J38" i="5"/>
  <c r="K38" i="5"/>
  <c r="K55" i="5" s="1"/>
  <c r="L38" i="5"/>
  <c r="M38" i="5"/>
  <c r="N38" i="5"/>
  <c r="O38" i="5"/>
  <c r="P38" i="5"/>
  <c r="Q38" i="5"/>
  <c r="H39" i="5"/>
  <c r="I39" i="5"/>
  <c r="J39" i="5"/>
  <c r="K39" i="5"/>
  <c r="T39" i="5" s="1"/>
  <c r="L39" i="5"/>
  <c r="M39" i="5"/>
  <c r="N39" i="5"/>
  <c r="O39" i="5"/>
  <c r="P39" i="5"/>
  <c r="Q39" i="5"/>
  <c r="H40" i="5"/>
  <c r="T40" i="5" s="1"/>
  <c r="I40" i="5"/>
  <c r="J40" i="5"/>
  <c r="K40" i="5"/>
  <c r="L40" i="5"/>
  <c r="M40" i="5"/>
  <c r="N40" i="5"/>
  <c r="O40" i="5"/>
  <c r="P40" i="5"/>
  <c r="Q40" i="5"/>
  <c r="H41" i="5"/>
  <c r="I41" i="5"/>
  <c r="J41" i="5"/>
  <c r="K41" i="5"/>
  <c r="L41" i="5"/>
  <c r="M41" i="5"/>
  <c r="N41" i="5"/>
  <c r="O41" i="5"/>
  <c r="P41" i="5"/>
  <c r="Q41" i="5"/>
  <c r="H42" i="5"/>
  <c r="T42" i="5" s="1"/>
  <c r="I42" i="5"/>
  <c r="J42" i="5"/>
  <c r="K42" i="5"/>
  <c r="L42" i="5"/>
  <c r="M42" i="5"/>
  <c r="N42" i="5"/>
  <c r="O42" i="5"/>
  <c r="P42" i="5"/>
  <c r="Q42" i="5"/>
  <c r="H43" i="5"/>
  <c r="T43" i="5" s="1"/>
  <c r="I43" i="5"/>
  <c r="J43" i="5"/>
  <c r="K43" i="5"/>
  <c r="L43" i="5"/>
  <c r="M43" i="5"/>
  <c r="N43" i="5"/>
  <c r="O43" i="5"/>
  <c r="P43" i="5"/>
  <c r="Q43" i="5"/>
  <c r="H44" i="5"/>
  <c r="T44" i="5" s="1"/>
  <c r="I44" i="5"/>
  <c r="J44" i="5"/>
  <c r="K44" i="5"/>
  <c r="L44" i="5"/>
  <c r="M44" i="5"/>
  <c r="N44" i="5"/>
  <c r="O44" i="5"/>
  <c r="P44" i="5"/>
  <c r="Q44" i="5"/>
  <c r="H45" i="5"/>
  <c r="I45" i="5"/>
  <c r="J45" i="5"/>
  <c r="T45" i="5" s="1"/>
  <c r="K45" i="5"/>
  <c r="L45" i="5"/>
  <c r="M45" i="5"/>
  <c r="N45" i="5"/>
  <c r="O45" i="5"/>
  <c r="P45" i="5"/>
  <c r="Q45" i="5"/>
  <c r="H46" i="5"/>
  <c r="T46" i="5" s="1"/>
  <c r="I46" i="5"/>
  <c r="J46" i="5"/>
  <c r="K46" i="5"/>
  <c r="L46" i="5"/>
  <c r="M46" i="5"/>
  <c r="N46" i="5"/>
  <c r="O46" i="5"/>
  <c r="P46" i="5"/>
  <c r="Q46" i="5"/>
  <c r="H47" i="5"/>
  <c r="I47" i="5"/>
  <c r="T47" i="5" s="1"/>
  <c r="J47" i="5"/>
  <c r="K47" i="5"/>
  <c r="L47" i="5"/>
  <c r="M47" i="5"/>
  <c r="N47" i="5"/>
  <c r="O47" i="5"/>
  <c r="P47" i="5"/>
  <c r="Q47" i="5"/>
  <c r="H48" i="5"/>
  <c r="T48" i="5" s="1"/>
  <c r="I48" i="5"/>
  <c r="J48" i="5"/>
  <c r="K48" i="5"/>
  <c r="L48" i="5"/>
  <c r="M48" i="5"/>
  <c r="N48" i="5"/>
  <c r="O48" i="5"/>
  <c r="P48" i="5"/>
  <c r="Q48" i="5"/>
  <c r="H49" i="5"/>
  <c r="I49" i="5"/>
  <c r="T49" i="5" s="1"/>
  <c r="J49" i="5"/>
  <c r="K49" i="5"/>
  <c r="L49" i="5"/>
  <c r="M49" i="5"/>
  <c r="N49" i="5"/>
  <c r="O49" i="5"/>
  <c r="P49" i="5"/>
  <c r="Q49" i="5"/>
  <c r="H50" i="5"/>
  <c r="I50" i="5"/>
  <c r="J50" i="5"/>
  <c r="K50" i="5"/>
  <c r="L50" i="5"/>
  <c r="T50" i="5" s="1"/>
  <c r="M50" i="5"/>
  <c r="N50" i="5"/>
  <c r="O50" i="5"/>
  <c r="P50" i="5"/>
  <c r="Q50" i="5"/>
  <c r="H51" i="5"/>
  <c r="I51" i="5"/>
  <c r="J51" i="5"/>
  <c r="K51" i="5"/>
  <c r="L51" i="5"/>
  <c r="M51" i="5"/>
  <c r="N51" i="5"/>
  <c r="O51" i="5"/>
  <c r="P51" i="5"/>
  <c r="Q51" i="5"/>
  <c r="H52" i="5"/>
  <c r="T52" i="5" s="1"/>
  <c r="I52" i="5"/>
  <c r="J52" i="5"/>
  <c r="K52" i="5"/>
  <c r="L52" i="5"/>
  <c r="M52" i="5"/>
  <c r="N52" i="5"/>
  <c r="O52" i="5"/>
  <c r="P52" i="5"/>
  <c r="Q52" i="5"/>
  <c r="H53" i="5"/>
  <c r="I53" i="5"/>
  <c r="T53" i="5" s="1"/>
  <c r="J53" i="5"/>
  <c r="K53" i="5"/>
  <c r="L53" i="5"/>
  <c r="M53" i="5"/>
  <c r="N53" i="5"/>
  <c r="O53" i="5"/>
  <c r="P53" i="5"/>
  <c r="Q53" i="5"/>
  <c r="H54" i="5"/>
  <c r="T54" i="5" s="1"/>
  <c r="I54" i="5"/>
  <c r="J54" i="5"/>
  <c r="K54" i="5"/>
  <c r="L54" i="5"/>
  <c r="M54" i="5"/>
  <c r="N54" i="5"/>
  <c r="O54" i="5"/>
  <c r="P54" i="5"/>
  <c r="Q54" i="5"/>
  <c r="Q4" i="5"/>
  <c r="P4" i="5"/>
  <c r="O4" i="5"/>
  <c r="N4" i="5"/>
  <c r="M4" i="5"/>
  <c r="L4" i="5"/>
  <c r="K4" i="5"/>
  <c r="J4" i="5"/>
  <c r="I4" i="5"/>
  <c r="H4" i="5"/>
  <c r="T1" i="5"/>
  <c r="T5" i="5"/>
  <c r="T8" i="5"/>
  <c r="T23" i="5"/>
  <c r="T29" i="5"/>
  <c r="T37" i="5"/>
  <c r="T51" i="5"/>
  <c r="S1" i="5"/>
  <c r="R1" i="5"/>
  <c r="I1" i="5"/>
  <c r="J1" i="5"/>
  <c r="K1" i="5"/>
  <c r="L1" i="5"/>
  <c r="M1" i="5"/>
  <c r="N1" i="5"/>
  <c r="O1" i="5"/>
  <c r="Q1" i="5"/>
  <c r="H1" i="5"/>
  <c r="I2" i="5"/>
  <c r="J2" i="5"/>
  <c r="K2" i="5"/>
  <c r="L2" i="5"/>
  <c r="M2" i="5"/>
  <c r="N2" i="5"/>
  <c r="O2" i="5"/>
  <c r="P2" i="5"/>
  <c r="Q2" i="5"/>
  <c r="H2" i="5"/>
  <c r="D6" i="3"/>
  <c r="E6" i="3"/>
  <c r="F6" i="3"/>
  <c r="G6" i="3"/>
  <c r="H6" i="3"/>
  <c r="I6" i="3"/>
  <c r="J6" i="3"/>
  <c r="K6" i="3"/>
  <c r="L6" i="3"/>
  <c r="C6" i="3"/>
  <c r="G5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4" i="5"/>
  <c r="S55" i="5"/>
  <c r="R55" i="5"/>
  <c r="O54" i="6" l="1"/>
  <c r="J49" i="6"/>
  <c r="J7" i="6"/>
  <c r="J31" i="6"/>
  <c r="J8" i="6"/>
  <c r="J20" i="6"/>
  <c r="J32" i="6"/>
  <c r="J43" i="6"/>
  <c r="J9" i="6"/>
  <c r="J21" i="6"/>
  <c r="J33" i="6"/>
  <c r="J10" i="6"/>
  <c r="J22" i="6"/>
  <c r="J34" i="6"/>
  <c r="J44" i="6"/>
  <c r="J50" i="6"/>
  <c r="J35" i="6"/>
  <c r="J19" i="6"/>
  <c r="J11" i="6"/>
  <c r="J23" i="6"/>
  <c r="J12" i="6"/>
  <c r="J24" i="6"/>
  <c r="J36" i="6"/>
  <c r="J45" i="6"/>
  <c r="J51" i="6"/>
  <c r="J13" i="6"/>
  <c r="J25" i="6"/>
  <c r="J37" i="6"/>
  <c r="J14" i="6"/>
  <c r="J26" i="6"/>
  <c r="J38" i="6"/>
  <c r="J46" i="6"/>
  <c r="J52" i="6"/>
  <c r="J39" i="6"/>
  <c r="J15" i="6"/>
  <c r="J27" i="6"/>
  <c r="J16" i="6"/>
  <c r="J28" i="6"/>
  <c r="J40" i="6"/>
  <c r="J47" i="6"/>
  <c r="J53" i="6"/>
  <c r="J5" i="6"/>
  <c r="J17" i="6"/>
  <c r="J29" i="6"/>
  <c r="J41" i="6"/>
  <c r="J6" i="6"/>
  <c r="J18" i="6"/>
  <c r="J30" i="6"/>
  <c r="J42" i="6"/>
  <c r="J48" i="6"/>
  <c r="J54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I44" i="6"/>
  <c r="I41" i="6"/>
  <c r="I38" i="6"/>
  <c r="I36" i="6"/>
  <c r="I32" i="6"/>
  <c r="I29" i="6"/>
  <c r="I23" i="6"/>
  <c r="I17" i="6"/>
  <c r="I11" i="6"/>
  <c r="I6" i="6"/>
  <c r="I45" i="6"/>
  <c r="I49" i="6"/>
  <c r="I20" i="6"/>
  <c r="I54" i="6"/>
  <c r="I46" i="6"/>
  <c r="I43" i="6"/>
  <c r="I42" i="6"/>
  <c r="I39" i="6"/>
  <c r="I33" i="6"/>
  <c r="I28" i="6"/>
  <c r="I21" i="6"/>
  <c r="I14" i="6"/>
  <c r="I9" i="6"/>
  <c r="I50" i="6"/>
  <c r="I34" i="6"/>
  <c r="I24" i="6"/>
  <c r="I15" i="6"/>
  <c r="I5" i="6"/>
  <c r="I51" i="6"/>
  <c r="I35" i="6"/>
  <c r="I26" i="6"/>
  <c r="I16" i="6"/>
  <c r="I7" i="6"/>
  <c r="I53" i="6"/>
  <c r="I47" i="6"/>
  <c r="I37" i="6"/>
  <c r="I30" i="6"/>
  <c r="I27" i="6"/>
  <c r="I22" i="6"/>
  <c r="I18" i="6"/>
  <c r="I12" i="6"/>
  <c r="I8" i="6"/>
  <c r="I52" i="6"/>
  <c r="I48" i="6"/>
  <c r="I40" i="6"/>
  <c r="I31" i="6"/>
  <c r="I25" i="6"/>
  <c r="I19" i="6"/>
  <c r="I13" i="6"/>
  <c r="I10" i="6"/>
  <c r="I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J4" i="6"/>
  <c r="M55" i="5"/>
  <c r="Q55" i="5"/>
  <c r="P55" i="5"/>
  <c r="H55" i="5"/>
  <c r="T4" i="5"/>
  <c r="L55" i="5"/>
  <c r="T41" i="5"/>
  <c r="T6" i="5"/>
  <c r="N55" i="5"/>
  <c r="J55" i="5"/>
  <c r="I55" i="5"/>
  <c r="D53" i="6"/>
  <c r="D5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4" i="5"/>
  <c r="C55" i="6"/>
  <c r="D6" i="6" s="1"/>
  <c r="C55" i="5"/>
  <c r="T8" i="6" l="1"/>
  <c r="T20" i="6"/>
  <c r="T32" i="6"/>
  <c r="T44" i="6"/>
  <c r="J55" i="6"/>
  <c r="M55" i="6"/>
  <c r="T7" i="6"/>
  <c r="T19" i="6"/>
  <c r="T31" i="6"/>
  <c r="T43" i="6"/>
  <c r="L55" i="6"/>
  <c r="T9" i="6"/>
  <c r="T21" i="6"/>
  <c r="T33" i="6"/>
  <c r="T45" i="6"/>
  <c r="T10" i="6"/>
  <c r="T22" i="6"/>
  <c r="T34" i="6"/>
  <c r="T46" i="6"/>
  <c r="Q55" i="6"/>
  <c r="K55" i="6"/>
  <c r="T11" i="6"/>
  <c r="T23" i="6"/>
  <c r="T35" i="6"/>
  <c r="T47" i="6"/>
  <c r="I55" i="6"/>
  <c r="T12" i="6"/>
  <c r="T24" i="6"/>
  <c r="T36" i="6"/>
  <c r="T48" i="6"/>
  <c r="P55" i="6"/>
  <c r="T13" i="6"/>
  <c r="T25" i="6"/>
  <c r="T37" i="6"/>
  <c r="T49" i="6"/>
  <c r="T14" i="6"/>
  <c r="T26" i="6"/>
  <c r="T38" i="6"/>
  <c r="T50" i="6"/>
  <c r="O55" i="6"/>
  <c r="T15" i="6"/>
  <c r="T27" i="6"/>
  <c r="T39" i="6"/>
  <c r="T51" i="6"/>
  <c r="H55" i="6"/>
  <c r="T4" i="6"/>
  <c r="T16" i="6"/>
  <c r="T28" i="6"/>
  <c r="T40" i="6"/>
  <c r="T52" i="6"/>
  <c r="N55" i="6"/>
  <c r="T5" i="6"/>
  <c r="T17" i="6"/>
  <c r="T29" i="6"/>
  <c r="T41" i="6"/>
  <c r="T53" i="6"/>
  <c r="T6" i="6"/>
  <c r="T18" i="6"/>
  <c r="T30" i="6"/>
  <c r="T42" i="6"/>
  <c r="T54" i="6"/>
  <c r="D41" i="6"/>
  <c r="D29" i="6"/>
  <c r="D19" i="6"/>
  <c r="D17" i="6"/>
  <c r="D5" i="6"/>
  <c r="D51" i="6"/>
  <c r="D39" i="6"/>
  <c r="D27" i="6"/>
  <c r="D15" i="6"/>
  <c r="D52" i="6"/>
  <c r="D14" i="6"/>
  <c r="D49" i="6"/>
  <c r="D37" i="6"/>
  <c r="D25" i="6"/>
  <c r="D13" i="6"/>
  <c r="D50" i="6"/>
  <c r="D26" i="6"/>
  <c r="D48" i="6"/>
  <c r="D36" i="6"/>
  <c r="D24" i="6"/>
  <c r="D12" i="6"/>
  <c r="D11" i="6"/>
  <c r="D28" i="6"/>
  <c r="D35" i="6"/>
  <c r="D46" i="6"/>
  <c r="D34" i="6"/>
  <c r="D22" i="6"/>
  <c r="D10" i="6"/>
  <c r="D40" i="6"/>
  <c r="D16" i="6"/>
  <c r="D38" i="6"/>
  <c r="D47" i="6"/>
  <c r="D23" i="6"/>
  <c r="D45" i="6"/>
  <c r="D33" i="6"/>
  <c r="D21" i="6"/>
  <c r="D9" i="6"/>
  <c r="D20" i="6"/>
  <c r="D44" i="6"/>
  <c r="D32" i="6"/>
  <c r="D8" i="6"/>
  <c r="D4" i="6"/>
  <c r="D43" i="6"/>
  <c r="D31" i="6"/>
  <c r="D7" i="6"/>
  <c r="D54" i="6"/>
  <c r="D42" i="6"/>
  <c r="D30" i="6"/>
  <c r="D18" i="6"/>
  <c r="T55" i="5"/>
  <c r="T55" i="6" l="1"/>
  <c r="D55" i="6"/>
</calcChain>
</file>

<file path=xl/sharedStrings.xml><?xml version="1.0" encoding="utf-8"?>
<sst xmlns="http://schemas.openxmlformats.org/spreadsheetml/2006/main" count="455" uniqueCount="170">
  <si>
    <t xml:space="preserve"> Anexo 26 </t>
  </si>
  <si>
    <t>RAMO GENERAL 33: APORTACIONES FEDERALES PARA ENTIDADES FEDERATIVAS Y MUNICIPIOS</t>
  </si>
  <si>
    <t>(PESOS)</t>
  </si>
  <si>
    <t>E N T I D A D E S</t>
  </si>
  <si>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</si>
  <si>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</si>
  <si>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</si>
  <si>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</si>
  <si>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</si>
  <si>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</si>
  <si>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</si>
  <si>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</si>
  <si>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</si>
  <si>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</si>
  <si>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</si>
  <si>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</si>
  <si>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</si>
  <si>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 O T A 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</si>
  <si>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</si>
  <si>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</si>
  <si>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</si>
  <si>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</si>
  <si>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</si>
  <si>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</si>
  <si>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</si>
  <si>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</si>
  <si>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</si>
  <si>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</si>
  <si>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</si>
  <si>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</si>
  <si>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</si>
  <si>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</si>
  <si>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</si>
  <si>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</si>
  <si>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</si>
  <si>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</si>
  <si>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</si>
  <si>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</si>
  <si>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</si>
  <si>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</si>
  <si>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</si>
  <si>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</si>
  <si>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</si>
  <si>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</si>
  <si>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</si>
  <si>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</si>
  <si>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</si>
  <si>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</si>
  <si>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</si>
  <si>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</si>
  <si>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* Auditoría Superior de la Federación</t>
  </si>
  <si>
    <t xml:space="preserve"> Anexo 25 </t>
  </si>
  <si>
    <t xml:space="preserve">* Recursos para dar cumplimiento al artículo 49, cuarto párrafo, fracción IV, de la Ley de Coordinación Fiscal. </t>
  </si>
  <si>
    <t>FONDO III. ii FONDO DE APORTACIONES PARA LA INFRAESTRUCTURA SOCIAL MUNICIPAL Y DE LAS DEMARCACIONES TERRITORIALES DEL DISTRITO FEDERAL (FISMDF) 2022</t>
  </si>
  <si>
    <t>FONDO IV: FONDO DE APORTACIONES PARA EL FORTALECIMIENTO DE LOS MUNICIPIOS Y DE LAS DEMARCACIONES TERRITORIALES DEL DISTRITO FEDERAL (FORTAMUN) 2022</t>
  </si>
  <si>
    <t>Fondo de Infraestructura Social Municipal 2022</t>
  </si>
  <si>
    <t>Municipio</t>
  </si>
  <si>
    <t>FISM</t>
  </si>
  <si>
    <t>Abasolo</t>
  </si>
  <si>
    <t>Agualeguas</t>
  </si>
  <si>
    <t>Los Aldamas</t>
  </si>
  <si>
    <t>Allende</t>
  </si>
  <si>
    <t>Anáhuac</t>
  </si>
  <si>
    <t>Apodaca</t>
  </si>
  <si>
    <t>Aramberri</t>
  </si>
  <si>
    <t>Bustamante</t>
  </si>
  <si>
    <t>Cadereyta Jiménez</t>
  </si>
  <si>
    <t>Carmen</t>
  </si>
  <si>
    <t>Cerralvo</t>
  </si>
  <si>
    <t>Ciénega de Flores</t>
  </si>
  <si>
    <t>China</t>
  </si>
  <si>
    <t>Dr. Arroyo</t>
  </si>
  <si>
    <t>Dr. Coss</t>
  </si>
  <si>
    <t>Dr. González</t>
  </si>
  <si>
    <t>Galeana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</si>
  <si>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</si>
  <si>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</si>
  <si>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</si>
  <si>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</si>
  <si>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</si>
  <si>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</si>
  <si>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</si>
  <si>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</si>
  <si>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Guadalupe</t>
  </si>
  <si>
    <t>Los Herreras</t>
  </si>
  <si>
    <t>Higueras</t>
  </si>
  <si>
    <t>Hualahuises</t>
  </si>
  <si>
    <t>Iturbide</t>
  </si>
  <si>
    <t>Juárez</t>
  </si>
  <si>
    <t>Lampazos de Naranjo</t>
  </si>
  <si>
    <t>Linares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</si>
  <si>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</si>
  <si>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</si>
  <si>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</si>
  <si>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</si>
  <si>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</si>
  <si>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</si>
  <si>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</si>
  <si>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</si>
  <si>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</si>
  <si>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</si>
  <si>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</si>
  <si>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</si>
  <si>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</si>
  <si>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Santa Catarina</t>
  </si>
  <si>
    <t>Santiago</t>
  </si>
  <si>
    <t>Vallecillo</t>
  </si>
  <si>
    <t>Villaldama</t>
  </si>
  <si>
    <t>Total</t>
  </si>
  <si>
    <t>Fondo de Fortalecimiento Municipal 2022</t>
  </si>
  <si>
    <t>MODIFICACION DOF 25/02/2022</t>
  </si>
  <si>
    <t>MUNICIPIO</t>
  </si>
  <si>
    <t xml:space="preserve"> FORTAMUN </t>
  </si>
  <si>
    <t>El Carmen</t>
  </si>
  <si>
    <t>TOTAL</t>
  </si>
  <si>
    <t>%</t>
  </si>
  <si>
    <t>RECAUDACIÓN DE ISN
2021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</si>
  <si>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</si>
  <si>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</si>
  <si>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</si>
  <si>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</si>
  <si>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</si>
  <si>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</si>
  <si>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</si>
  <si>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</si>
  <si>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</si>
  <si>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</si>
  <si>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>CERRALVO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</si>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</sst>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-* #,##0_-;\-* #,##0_-;_-* &quot;-&quot;??_-;_-@_-"/>
    <numFmt numFmtId="165" formatCode="#,##0;[Red]\-#,##0;_-* &quot;-&quot;_-;_-@_-"/>
    <numFmt numFmtId="166" formatCode="_-* #,##0.000_-;\-* #,##0.000_-;_-* &quot;-&quot;??_-;_-@_-"/>
    <numFmt numFmtId="167" formatCode="_-* #,##0.000_-;\-* #,##0.000_-;_-* &quot;-&quot;???_-;_-@_-"/>
    <numFmt numFmtId="168" formatCode="0.000%"/>
    <numFmt numFmtId="169" formatCode="0.000000000%"/>
    <numFmt numFmtId="170" formatCode="0.000000000"/>
    <numFmt numFmtId="171" formatCode="_-* #,##0_-;\-* #,##0_-;_-* &quot;-&quot;?????????_-;_-@_-"/>
    <numFmt numFmtId="172" formatCode="0.0000000000%"/>
    <numFmt numFmtId="175" formatCode="#,##0.00;[Red]\-#,##0.00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Arial"/>
      <family val="2"/>
    </font>
    <font>
      <b/>
      <sz val="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3" fontId="0" fillId="0" borderId="0" xfId="0" applyNumberFormat="1"/>
    <xf numFmtId="3" fontId="4" fillId="2" borderId="0" xfId="0" applyNumberFormat="1" applyFont="1" applyFill="1" applyAlignment="1">
      <alignment horizontal="right" vertical="center"/>
    </xf>
    <xf numFmtId="3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3" fontId="3" fillId="2" borderId="5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9" xfId="1" applyNumberFormat="1" applyFont="1" applyBorder="1"/>
    <xf numFmtId="0" fontId="0" fillId="0" borderId="9" xfId="0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3" fontId="8" fillId="0" borderId="9" xfId="0" applyNumberFormat="1" applyFont="1" applyBorder="1" applyAlignment="1">
      <alignment horizontal="right" vertical="center" wrapText="1"/>
    </xf>
    <xf numFmtId="3" fontId="8" fillId="0" borderId="9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vertical="center" wrapText="1"/>
    </xf>
    <xf numFmtId="3" fontId="9" fillId="0" borderId="9" xfId="0" applyNumberFormat="1" applyFont="1" applyBorder="1" applyAlignment="1">
      <alignment horizontal="right" vertical="center"/>
    </xf>
    <xf numFmtId="0" fontId="0" fillId="3" borderId="0" xfId="0" applyFill="1"/>
    <xf numFmtId="10" fontId="0" fillId="0" borderId="9" xfId="2" applyNumberFormat="1" applyFont="1" applyBorder="1"/>
    <xf numFmtId="10" fontId="2" fillId="0" borderId="9" xfId="2" applyNumberFormat="1" applyFont="1" applyBorder="1"/>
    <xf numFmtId="10" fontId="8" fillId="0" borderId="9" xfId="2" applyNumberFormat="1" applyFont="1" applyBorder="1" applyAlignment="1">
      <alignment horizontal="right" vertical="center" wrapText="1"/>
    </xf>
    <xf numFmtId="10" fontId="9" fillId="0" borderId="9" xfId="2" applyNumberFormat="1" applyFont="1" applyBorder="1" applyAlignment="1">
      <alignment horizontal="right" vertical="center"/>
    </xf>
    <xf numFmtId="164" fontId="11" fillId="3" borderId="11" xfId="4" applyNumberFormat="1" applyFont="1" applyFill="1" applyBorder="1" applyAlignment="1">
      <alignment horizontal="center" vertical="center" wrapText="1"/>
    </xf>
    <xf numFmtId="164" fontId="11" fillId="3" borderId="12" xfId="4" applyNumberFormat="1" applyFont="1" applyFill="1" applyBorder="1" applyAlignment="1">
      <alignment horizontal="center" vertical="center" wrapText="1"/>
    </xf>
    <xf numFmtId="164" fontId="11" fillId="3" borderId="13" xfId="4" applyNumberFormat="1" applyFont="1" applyFill="1" applyBorder="1" applyAlignment="1">
      <alignment horizontal="center" vertical="center" wrapText="1"/>
    </xf>
    <xf numFmtId="164" fontId="11" fillId="3" borderId="14" xfId="4" applyNumberFormat="1" applyFont="1" applyFill="1" applyBorder="1" applyAlignment="1">
      <alignment horizontal="center" vertical="center" wrapText="1"/>
    </xf>
    <xf numFmtId="164" fontId="11" fillId="3" borderId="4" xfId="4" applyNumberFormat="1" applyFont="1" applyFill="1" applyBorder="1"/>
    <xf numFmtId="165" fontId="10" fillId="3" borderId="15" xfId="4" applyNumberFormat="1" applyFont="1" applyFill="1" applyBorder="1"/>
    <xf numFmtId="165" fontId="10" fillId="3" borderId="0" xfId="4" applyNumberFormat="1" applyFont="1" applyFill="1" applyBorder="1"/>
    <xf numFmtId="165" fontId="10" fillId="3" borderId="16" xfId="4" applyNumberFormat="1" applyFont="1" applyFill="1" applyBorder="1"/>
    <xf numFmtId="165" fontId="11" fillId="3" borderId="0" xfId="4" applyNumberFormat="1" applyFont="1" applyFill="1" applyBorder="1"/>
    <xf numFmtId="164" fontId="11" fillId="3" borderId="17" xfId="4" applyNumberFormat="1" applyFont="1" applyFill="1" applyBorder="1"/>
    <xf numFmtId="165" fontId="11" fillId="3" borderId="18" xfId="4" applyNumberFormat="1" applyFont="1" applyFill="1" applyBorder="1"/>
    <xf numFmtId="165" fontId="11" fillId="3" borderId="19" xfId="4" applyNumberFormat="1" applyFont="1" applyFill="1" applyBorder="1"/>
    <xf numFmtId="165" fontId="11" fillId="3" borderId="20" xfId="4" applyNumberFormat="1" applyFont="1" applyFill="1" applyBorder="1"/>
    <xf numFmtId="10" fontId="11" fillId="3" borderId="0" xfId="2" applyNumberFormat="1" applyFont="1" applyFill="1" applyBorder="1"/>
    <xf numFmtId="10" fontId="11" fillId="3" borderId="19" xfId="2" applyNumberFormat="1" applyFont="1" applyFill="1" applyBorder="1"/>
    <xf numFmtId="164" fontId="0" fillId="0" borderId="0" xfId="1" applyNumberFormat="1" applyFont="1"/>
    <xf numFmtId="164" fontId="0" fillId="0" borderId="0" xfId="0" applyNumberFormat="1"/>
    <xf numFmtId="166" fontId="2" fillId="0" borderId="9" xfId="0" applyNumberFormat="1" applyFont="1" applyBorder="1"/>
    <xf numFmtId="167" fontId="0" fillId="0" borderId="0" xfId="0" applyNumberFormat="1"/>
    <xf numFmtId="169" fontId="0" fillId="0" borderId="0" xfId="2" applyNumberFormat="1" applyFont="1"/>
    <xf numFmtId="170" fontId="0" fillId="3" borderId="0" xfId="0" applyNumberFormat="1" applyFill="1"/>
    <xf numFmtId="171" fontId="0" fillId="3" borderId="0" xfId="0" applyNumberFormat="1" applyFill="1"/>
    <xf numFmtId="172" fontId="3" fillId="0" borderId="0" xfId="2" applyNumberFormat="1" applyFont="1" applyAlignment="1">
      <alignment horizontal="right" vertical="center"/>
    </xf>
    <xf numFmtId="168" fontId="0" fillId="3" borderId="0" xfId="2" applyNumberFormat="1" applyFont="1" applyFill="1"/>
    <xf numFmtId="171" fontId="0" fillId="0" borderId="0" xfId="0" applyNumberFormat="1"/>
    <xf numFmtId="165" fontId="0" fillId="0" borderId="0" xfId="0" applyNumberFormat="1"/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175" fontId="10" fillId="3" borderId="15" xfId="4" applyNumberFormat="1" applyFont="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name="Millares 2 2 2" xfId="4"/>
    <cellStyle name="Normal" xfId="0" builtinId="0"/>
    <cellStyle name="Normal 9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gi.nl.gob.mx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C6" sqref="C6:L6"/>
    </sheetView>
  </sheetViews>
  <sheetFormatPr baseColWidth="10" defaultRowHeight="15" x14ac:dyDescent="0.25"/>
  <sheetData>
    <row r="1" spans="1:14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</v>
      </c>
    </row>
    <row r="2" spans="1:14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80" t="s">
        <v>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x14ac:dyDescent="0.25">
      <c r="A4" s="80" t="s">
        <v>53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x14ac:dyDescent="0.25">
      <c r="A5" s="80" t="s">
        <v>2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4" ht="15.75" thickBot="1" x14ac:dyDescent="0.3">
      <c r="A6" s="5"/>
      <c r="B6" s="4"/>
      <c r="C6" s="4">
        <f>C32/$B$32</f>
        <v>9.999999978597339E-2</v>
      </c>
      <c r="D6" s="4">
        <f t="shared" ref="D6:L6" si="0">D32/$B$32</f>
        <v>9.999999978597339E-2</v>
      </c>
      <c r="E6" s="4">
        <f t="shared" si="0"/>
        <v>9.999999978597339E-2</v>
      </c>
      <c r="F6" s="4">
        <f t="shared" si="0"/>
        <v>9.999999978597339E-2</v>
      </c>
      <c r="G6" s="4">
        <f t="shared" si="0"/>
        <v>9.999999978597339E-2</v>
      </c>
      <c r="H6" s="4">
        <f t="shared" si="0"/>
        <v>9.999999978597339E-2</v>
      </c>
      <c r="I6" s="4">
        <f t="shared" si="0"/>
        <v>9.999999978597339E-2</v>
      </c>
      <c r="J6" s="4">
        <f t="shared" si="0"/>
        <v>9.999999978597339E-2</v>
      </c>
      <c r="K6" s="4">
        <f t="shared" si="0"/>
        <v>9.999999978597339E-2</v>
      </c>
      <c r="L6" s="4">
        <f t="shared" si="0"/>
        <v>0.10000000192623955</v>
      </c>
      <c r="M6" s="4"/>
      <c r="N6" s="4"/>
    </row>
    <row r="7" spans="1:14" ht="15.75" thickTop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5">
      <c r="A8" s="9" t="s">
        <v>3</v>
      </c>
      <c r="B8" s="10" t="s">
        <v>4</v>
      </c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1" t="s">
        <v>16</v>
      </c>
    </row>
    <row r="9" spans="1:14" ht="15.75" thickBot="1" x14ac:dyDescent="0.3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spans="1:14" ht="16.5" thickTop="1" thickBo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5.75" thickTop="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</row>
    <row r="12" spans="1:14" x14ac:dyDescent="0.25">
      <c r="A12" s="9" t="s">
        <v>17</v>
      </c>
      <c r="B12" s="20">
        <v>82887934150</v>
      </c>
      <c r="C12" s="20">
        <v>8294319278</v>
      </c>
      <c r="D12" s="20">
        <v>8294319278</v>
      </c>
      <c r="E12" s="20">
        <v>8294319278</v>
      </c>
      <c r="F12" s="20">
        <v>8294319278</v>
      </c>
      <c r="G12" s="20">
        <v>8294319278</v>
      </c>
      <c r="H12" s="20">
        <v>8294319276</v>
      </c>
      <c r="I12" s="20">
        <v>8280504622</v>
      </c>
      <c r="J12" s="20">
        <v>8280504622</v>
      </c>
      <c r="K12" s="20">
        <v>8280504622</v>
      </c>
      <c r="L12" s="20">
        <v>8280504618</v>
      </c>
      <c r="M12" s="15"/>
      <c r="N12" s="22"/>
    </row>
    <row r="13" spans="1:14" x14ac:dyDescent="0.25">
      <c r="A13" s="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2"/>
    </row>
    <row r="14" spans="1:14" x14ac:dyDescent="0.25">
      <c r="A14" s="9" t="s">
        <v>18</v>
      </c>
      <c r="B14" s="23">
        <v>380213034</v>
      </c>
      <c r="C14" s="23">
        <v>38021303</v>
      </c>
      <c r="D14" s="23">
        <v>38021303</v>
      </c>
      <c r="E14" s="23">
        <v>38021303</v>
      </c>
      <c r="F14" s="23">
        <v>38021303</v>
      </c>
      <c r="G14" s="23">
        <v>38021303</v>
      </c>
      <c r="H14" s="23">
        <v>38021303</v>
      </c>
      <c r="I14" s="23">
        <v>38021303</v>
      </c>
      <c r="J14" s="23">
        <v>38021303</v>
      </c>
      <c r="K14" s="23">
        <v>38021303</v>
      </c>
      <c r="L14" s="23">
        <v>38021307</v>
      </c>
      <c r="M14" s="26"/>
      <c r="N14" s="27"/>
    </row>
    <row r="15" spans="1:14" x14ac:dyDescent="0.25">
      <c r="A15" s="9" t="s">
        <v>19</v>
      </c>
      <c r="B15" s="23">
        <v>622524780</v>
      </c>
      <c r="C15" s="23">
        <v>62252478</v>
      </c>
      <c r="D15" s="23">
        <v>62252478</v>
      </c>
      <c r="E15" s="23">
        <v>62252478</v>
      </c>
      <c r="F15" s="23">
        <v>62252478</v>
      </c>
      <c r="G15" s="23">
        <v>62252478</v>
      </c>
      <c r="H15" s="23">
        <v>62252478</v>
      </c>
      <c r="I15" s="23">
        <v>62252478</v>
      </c>
      <c r="J15" s="23">
        <v>62252478</v>
      </c>
      <c r="K15" s="23">
        <v>62252478</v>
      </c>
      <c r="L15" s="23">
        <v>62252478</v>
      </c>
      <c r="M15" s="26"/>
      <c r="N15" s="27"/>
    </row>
    <row r="16" spans="1:14" x14ac:dyDescent="0.25">
      <c r="A16" s="9" t="s">
        <v>20</v>
      </c>
      <c r="B16" s="23">
        <v>241962342</v>
      </c>
      <c r="C16" s="23">
        <v>24196234</v>
      </c>
      <c r="D16" s="23">
        <v>24196234</v>
      </c>
      <c r="E16" s="23">
        <v>24196234</v>
      </c>
      <c r="F16" s="23">
        <v>24196234</v>
      </c>
      <c r="G16" s="23">
        <v>24196234</v>
      </c>
      <c r="H16" s="23">
        <v>24196234</v>
      </c>
      <c r="I16" s="23">
        <v>24196234</v>
      </c>
      <c r="J16" s="23">
        <v>24196234</v>
      </c>
      <c r="K16" s="23">
        <v>24196234</v>
      </c>
      <c r="L16" s="23">
        <v>24196236</v>
      </c>
      <c r="M16" s="26"/>
      <c r="N16" s="27"/>
    </row>
    <row r="17" spans="1:14" x14ac:dyDescent="0.25">
      <c r="A17" s="9" t="s">
        <v>21</v>
      </c>
      <c r="B17" s="23">
        <v>1000666091</v>
      </c>
      <c r="C17" s="23">
        <v>100066609</v>
      </c>
      <c r="D17" s="23">
        <v>100066609</v>
      </c>
      <c r="E17" s="23">
        <v>100066609</v>
      </c>
      <c r="F17" s="23">
        <v>100066609</v>
      </c>
      <c r="G17" s="23">
        <v>100066609</v>
      </c>
      <c r="H17" s="23">
        <v>100066609</v>
      </c>
      <c r="I17" s="23">
        <v>100066609</v>
      </c>
      <c r="J17" s="23">
        <v>100066609</v>
      </c>
      <c r="K17" s="23">
        <v>100066609</v>
      </c>
      <c r="L17" s="23">
        <v>100066610</v>
      </c>
      <c r="M17" s="26"/>
      <c r="N17" s="27"/>
    </row>
    <row r="18" spans="1:14" x14ac:dyDescent="0.25">
      <c r="A18" s="9" t="s">
        <v>22</v>
      </c>
      <c r="B18" s="23">
        <v>731118970</v>
      </c>
      <c r="C18" s="23">
        <v>73111897</v>
      </c>
      <c r="D18" s="23">
        <v>73111897</v>
      </c>
      <c r="E18" s="23">
        <v>73111897</v>
      </c>
      <c r="F18" s="23">
        <v>73111897</v>
      </c>
      <c r="G18" s="23">
        <v>73111897</v>
      </c>
      <c r="H18" s="23">
        <v>73111897</v>
      </c>
      <c r="I18" s="23">
        <v>73111897</v>
      </c>
      <c r="J18" s="23">
        <v>73111897</v>
      </c>
      <c r="K18" s="23">
        <v>73111897</v>
      </c>
      <c r="L18" s="23">
        <v>73111897</v>
      </c>
      <c r="M18" s="26"/>
      <c r="N18" s="27"/>
    </row>
    <row r="19" spans="1:14" x14ac:dyDescent="0.25">
      <c r="A19" s="9" t="s">
        <v>23</v>
      </c>
      <c r="B19" s="23">
        <v>421991920</v>
      </c>
      <c r="C19" s="23">
        <v>42199192</v>
      </c>
      <c r="D19" s="23">
        <v>42199192</v>
      </c>
      <c r="E19" s="23">
        <v>42199192</v>
      </c>
      <c r="F19" s="23">
        <v>42199192</v>
      </c>
      <c r="G19" s="23">
        <v>42199192</v>
      </c>
      <c r="H19" s="23">
        <v>42199192</v>
      </c>
      <c r="I19" s="23">
        <v>42199192</v>
      </c>
      <c r="J19" s="23">
        <v>42199192</v>
      </c>
      <c r="K19" s="23">
        <v>42199192</v>
      </c>
      <c r="L19" s="23">
        <v>42199192</v>
      </c>
      <c r="M19" s="26"/>
      <c r="N19" s="27"/>
    </row>
    <row r="20" spans="1:14" x14ac:dyDescent="0.25">
      <c r="A20" s="9" t="s">
        <v>24</v>
      </c>
      <c r="B20" s="23">
        <v>13089729119</v>
      </c>
      <c r="C20" s="23">
        <v>1308972912</v>
      </c>
      <c r="D20" s="23">
        <v>1308972912</v>
      </c>
      <c r="E20" s="23">
        <v>1308972912</v>
      </c>
      <c r="F20" s="23">
        <v>1308972912</v>
      </c>
      <c r="G20" s="23">
        <v>1308972912</v>
      </c>
      <c r="H20" s="23">
        <v>1308972912</v>
      </c>
      <c r="I20" s="23">
        <v>1308972912</v>
      </c>
      <c r="J20" s="23">
        <v>1308972912</v>
      </c>
      <c r="K20" s="23">
        <v>1308972912</v>
      </c>
      <c r="L20" s="23">
        <v>1308972911</v>
      </c>
      <c r="M20" s="26"/>
      <c r="N20" s="27"/>
    </row>
    <row r="21" spans="1:14" x14ac:dyDescent="0.25">
      <c r="A21" s="9" t="s">
        <v>25</v>
      </c>
      <c r="B21" s="23">
        <v>1461786557</v>
      </c>
      <c r="C21" s="23">
        <v>146178656</v>
      </c>
      <c r="D21" s="23">
        <v>146178656</v>
      </c>
      <c r="E21" s="23">
        <v>146178656</v>
      </c>
      <c r="F21" s="23">
        <v>146178656</v>
      </c>
      <c r="G21" s="23">
        <v>146178656</v>
      </c>
      <c r="H21" s="23">
        <v>146178656</v>
      </c>
      <c r="I21" s="23">
        <v>146178656</v>
      </c>
      <c r="J21" s="23">
        <v>146178656</v>
      </c>
      <c r="K21" s="23">
        <v>146178656</v>
      </c>
      <c r="L21" s="23">
        <v>146178653</v>
      </c>
      <c r="M21" s="26"/>
      <c r="N21" s="27"/>
    </row>
    <row r="22" spans="1:14" x14ac:dyDescent="0.25">
      <c r="A22" s="9" t="s">
        <v>26</v>
      </c>
      <c r="B22" s="23">
        <v>1683227289</v>
      </c>
      <c r="C22" s="23">
        <v>168322729</v>
      </c>
      <c r="D22" s="23">
        <v>168322729</v>
      </c>
      <c r="E22" s="23">
        <v>168322729</v>
      </c>
      <c r="F22" s="23">
        <v>168322729</v>
      </c>
      <c r="G22" s="23">
        <v>168322729</v>
      </c>
      <c r="H22" s="23">
        <v>168322729</v>
      </c>
      <c r="I22" s="23">
        <v>168322729</v>
      </c>
      <c r="J22" s="23">
        <v>168322729</v>
      </c>
      <c r="K22" s="23">
        <v>168322729</v>
      </c>
      <c r="L22" s="23">
        <v>168322728</v>
      </c>
      <c r="M22" s="26"/>
      <c r="N22" s="27"/>
    </row>
    <row r="23" spans="1:14" x14ac:dyDescent="0.25">
      <c r="A23" s="9" t="s">
        <v>27</v>
      </c>
      <c r="B23" s="23">
        <v>1021611460</v>
      </c>
      <c r="C23" s="23">
        <v>102161146</v>
      </c>
      <c r="D23" s="23">
        <v>102161146</v>
      </c>
      <c r="E23" s="23">
        <v>102161146</v>
      </c>
      <c r="F23" s="23">
        <v>102161146</v>
      </c>
      <c r="G23" s="23">
        <v>102161146</v>
      </c>
      <c r="H23" s="23">
        <v>102161146</v>
      </c>
      <c r="I23" s="23">
        <v>102161146</v>
      </c>
      <c r="J23" s="23">
        <v>102161146</v>
      </c>
      <c r="K23" s="23">
        <v>102161146</v>
      </c>
      <c r="L23" s="23">
        <v>102161146</v>
      </c>
      <c r="M23" s="26"/>
      <c r="N23" s="27"/>
    </row>
    <row r="24" spans="1:14" x14ac:dyDescent="0.25">
      <c r="A24" s="9" t="s">
        <v>28</v>
      </c>
      <c r="B24" s="23">
        <v>2701699899</v>
      </c>
      <c r="C24" s="23">
        <v>270169990</v>
      </c>
      <c r="D24" s="23">
        <v>270169990</v>
      </c>
      <c r="E24" s="23">
        <v>270169990</v>
      </c>
      <c r="F24" s="23">
        <v>270169990</v>
      </c>
      <c r="G24" s="23">
        <v>270169990</v>
      </c>
      <c r="H24" s="23">
        <v>270169990</v>
      </c>
      <c r="I24" s="23">
        <v>270169990</v>
      </c>
      <c r="J24" s="23">
        <v>270169990</v>
      </c>
      <c r="K24" s="23">
        <v>270169990</v>
      </c>
      <c r="L24" s="23">
        <v>270169989</v>
      </c>
      <c r="M24" s="26"/>
      <c r="N24" s="27"/>
    </row>
    <row r="25" spans="1:14" x14ac:dyDescent="0.25">
      <c r="A25" s="9" t="s">
        <v>29</v>
      </c>
      <c r="B25" s="23">
        <v>6949727633</v>
      </c>
      <c r="C25" s="23">
        <v>694972763</v>
      </c>
      <c r="D25" s="23">
        <v>694972763</v>
      </c>
      <c r="E25" s="23">
        <v>694972763</v>
      </c>
      <c r="F25" s="23">
        <v>694972763</v>
      </c>
      <c r="G25" s="23">
        <v>694972763</v>
      </c>
      <c r="H25" s="23">
        <v>694972763</v>
      </c>
      <c r="I25" s="23">
        <v>694972763</v>
      </c>
      <c r="J25" s="23">
        <v>694972763</v>
      </c>
      <c r="K25" s="23">
        <v>694972763</v>
      </c>
      <c r="L25" s="23">
        <v>694972766</v>
      </c>
      <c r="M25" s="26"/>
      <c r="N25" s="27"/>
    </row>
    <row r="26" spans="1:14" x14ac:dyDescent="0.25">
      <c r="A26" s="9" t="s">
        <v>30</v>
      </c>
      <c r="B26" s="23">
        <v>2383322123</v>
      </c>
      <c r="C26" s="23">
        <v>238332212</v>
      </c>
      <c r="D26" s="23">
        <v>238332212</v>
      </c>
      <c r="E26" s="23">
        <v>238332212</v>
      </c>
      <c r="F26" s="23">
        <v>238332212</v>
      </c>
      <c r="G26" s="23">
        <v>238332212</v>
      </c>
      <c r="H26" s="23">
        <v>238332212</v>
      </c>
      <c r="I26" s="23">
        <v>238332212</v>
      </c>
      <c r="J26" s="23">
        <v>238332212</v>
      </c>
      <c r="K26" s="23">
        <v>238332212</v>
      </c>
      <c r="L26" s="23">
        <v>238332215</v>
      </c>
      <c r="M26" s="26"/>
      <c r="N26" s="27"/>
    </row>
    <row r="27" spans="1:14" x14ac:dyDescent="0.25">
      <c r="A27" s="9" t="s">
        <v>31</v>
      </c>
      <c r="B27" s="23">
        <v>2020327546</v>
      </c>
      <c r="C27" s="23">
        <v>202032755</v>
      </c>
      <c r="D27" s="23">
        <v>202032755</v>
      </c>
      <c r="E27" s="23">
        <v>202032755</v>
      </c>
      <c r="F27" s="23">
        <v>202032755</v>
      </c>
      <c r="G27" s="23">
        <v>202032755</v>
      </c>
      <c r="H27" s="23">
        <v>202032755</v>
      </c>
      <c r="I27" s="23">
        <v>202032755</v>
      </c>
      <c r="J27" s="23">
        <v>202032755</v>
      </c>
      <c r="K27" s="23">
        <v>202032755</v>
      </c>
      <c r="L27" s="23">
        <v>202032751</v>
      </c>
      <c r="M27" s="26"/>
      <c r="N27" s="27"/>
    </row>
    <row r="28" spans="1:14" x14ac:dyDescent="0.25">
      <c r="A28" s="9" t="s">
        <v>32</v>
      </c>
      <c r="B28" s="23">
        <v>6759184423</v>
      </c>
      <c r="C28" s="23">
        <v>675918442</v>
      </c>
      <c r="D28" s="23">
        <v>675918442</v>
      </c>
      <c r="E28" s="23">
        <v>675918442</v>
      </c>
      <c r="F28" s="23">
        <v>675918442</v>
      </c>
      <c r="G28" s="23">
        <v>675918442</v>
      </c>
      <c r="H28" s="23">
        <v>675918442</v>
      </c>
      <c r="I28" s="23">
        <v>675918442</v>
      </c>
      <c r="J28" s="23">
        <v>675918442</v>
      </c>
      <c r="K28" s="23">
        <v>675918442</v>
      </c>
      <c r="L28" s="23">
        <v>675918445</v>
      </c>
      <c r="M28" s="26"/>
      <c r="N28" s="27"/>
    </row>
    <row r="29" spans="1:14" x14ac:dyDescent="0.25">
      <c r="A29" s="9" t="s">
        <v>33</v>
      </c>
      <c r="B29" s="23">
        <v>3041333144</v>
      </c>
      <c r="C29" s="23">
        <v>304133314</v>
      </c>
      <c r="D29" s="23">
        <v>304133314</v>
      </c>
      <c r="E29" s="23">
        <v>304133314</v>
      </c>
      <c r="F29" s="23">
        <v>304133314</v>
      </c>
      <c r="G29" s="23">
        <v>304133314</v>
      </c>
      <c r="H29" s="23">
        <v>304133314</v>
      </c>
      <c r="I29" s="23">
        <v>304133314</v>
      </c>
      <c r="J29" s="23">
        <v>304133314</v>
      </c>
      <c r="K29" s="23">
        <v>304133314</v>
      </c>
      <c r="L29" s="23">
        <v>304133318</v>
      </c>
      <c r="M29" s="26"/>
      <c r="N29" s="27"/>
    </row>
    <row r="30" spans="1:14" x14ac:dyDescent="0.25">
      <c r="A30" s="9" t="s">
        <v>34</v>
      </c>
      <c r="B30" s="23">
        <v>1065596250</v>
      </c>
      <c r="C30" s="23">
        <v>106559625</v>
      </c>
      <c r="D30" s="23">
        <v>106559625</v>
      </c>
      <c r="E30" s="23">
        <v>106559625</v>
      </c>
      <c r="F30" s="23">
        <v>106559625</v>
      </c>
      <c r="G30" s="23">
        <v>106559625</v>
      </c>
      <c r="H30" s="23">
        <v>106559625</v>
      </c>
      <c r="I30" s="23">
        <v>106559625</v>
      </c>
      <c r="J30" s="23">
        <v>106559625</v>
      </c>
      <c r="K30" s="23">
        <v>106559625</v>
      </c>
      <c r="L30" s="23">
        <v>106559625</v>
      </c>
      <c r="M30" s="26"/>
      <c r="N30" s="27"/>
    </row>
    <row r="31" spans="1:14" x14ac:dyDescent="0.25">
      <c r="A31" s="9" t="s">
        <v>35</v>
      </c>
      <c r="B31" s="23">
        <v>982306485</v>
      </c>
      <c r="C31" s="23">
        <v>98230649</v>
      </c>
      <c r="D31" s="23">
        <v>98230649</v>
      </c>
      <c r="E31" s="23">
        <v>98230649</v>
      </c>
      <c r="F31" s="23">
        <v>98230649</v>
      </c>
      <c r="G31" s="23">
        <v>98230649</v>
      </c>
      <c r="H31" s="23">
        <v>98230649</v>
      </c>
      <c r="I31" s="23">
        <v>98230649</v>
      </c>
      <c r="J31" s="23">
        <v>98230649</v>
      </c>
      <c r="K31" s="23">
        <v>98230649</v>
      </c>
      <c r="L31" s="23">
        <v>98230644</v>
      </c>
      <c r="M31" s="26"/>
      <c r="N31" s="27"/>
    </row>
    <row r="32" spans="1:14" x14ac:dyDescent="0.25">
      <c r="A32" s="9" t="s">
        <v>36</v>
      </c>
      <c r="B32" s="23">
        <v>934463212</v>
      </c>
      <c r="C32" s="23">
        <v>93446321</v>
      </c>
      <c r="D32" s="23">
        <v>93446321</v>
      </c>
      <c r="E32" s="23">
        <v>93446321</v>
      </c>
      <c r="F32" s="23">
        <v>93446321</v>
      </c>
      <c r="G32" s="23">
        <v>93446321</v>
      </c>
      <c r="H32" s="23">
        <v>93446321</v>
      </c>
      <c r="I32" s="23">
        <v>93446321</v>
      </c>
      <c r="J32" s="23">
        <v>93446321</v>
      </c>
      <c r="K32" s="23">
        <v>93446321</v>
      </c>
      <c r="L32" s="23">
        <v>93446323</v>
      </c>
      <c r="M32" s="26"/>
      <c r="N32" s="27"/>
    </row>
    <row r="33" spans="1:14" x14ac:dyDescent="0.25">
      <c r="A33" s="9" t="s">
        <v>37</v>
      </c>
      <c r="B33" s="23">
        <v>7440532199</v>
      </c>
      <c r="C33" s="23">
        <v>744053220</v>
      </c>
      <c r="D33" s="23">
        <v>744053220</v>
      </c>
      <c r="E33" s="23">
        <v>744053220</v>
      </c>
      <c r="F33" s="23">
        <v>744053220</v>
      </c>
      <c r="G33" s="23">
        <v>744053220</v>
      </c>
      <c r="H33" s="23">
        <v>744053220</v>
      </c>
      <c r="I33" s="23">
        <v>744053220</v>
      </c>
      <c r="J33" s="23">
        <v>744053220</v>
      </c>
      <c r="K33" s="23">
        <v>744053220</v>
      </c>
      <c r="L33" s="23">
        <v>744053219</v>
      </c>
      <c r="M33" s="26"/>
      <c r="N33" s="27"/>
    </row>
    <row r="34" spans="1:14" x14ac:dyDescent="0.25">
      <c r="A34" s="9" t="s">
        <v>38</v>
      </c>
      <c r="B34" s="23">
        <v>6223426690</v>
      </c>
      <c r="C34" s="23">
        <v>622342669</v>
      </c>
      <c r="D34" s="23">
        <v>622342669</v>
      </c>
      <c r="E34" s="23">
        <v>622342669</v>
      </c>
      <c r="F34" s="23">
        <v>622342669</v>
      </c>
      <c r="G34" s="23">
        <v>622342669</v>
      </c>
      <c r="H34" s="23">
        <v>622342669</v>
      </c>
      <c r="I34" s="23">
        <v>622342669</v>
      </c>
      <c r="J34" s="23">
        <v>622342669</v>
      </c>
      <c r="K34" s="23">
        <v>622342669</v>
      </c>
      <c r="L34" s="23">
        <v>622342669</v>
      </c>
      <c r="M34" s="26"/>
      <c r="N34" s="27"/>
    </row>
    <row r="35" spans="1:14" x14ac:dyDescent="0.25">
      <c r="A35" s="9" t="s">
        <v>39</v>
      </c>
      <c r="B35" s="23">
        <v>787407113</v>
      </c>
      <c r="C35" s="23">
        <v>78740711</v>
      </c>
      <c r="D35" s="23">
        <v>78740711</v>
      </c>
      <c r="E35" s="23">
        <v>78740711</v>
      </c>
      <c r="F35" s="23">
        <v>78740711</v>
      </c>
      <c r="G35" s="23">
        <v>78740711</v>
      </c>
      <c r="H35" s="23">
        <v>78740711</v>
      </c>
      <c r="I35" s="23">
        <v>78740711</v>
      </c>
      <c r="J35" s="23">
        <v>78740711</v>
      </c>
      <c r="K35" s="23">
        <v>78740711</v>
      </c>
      <c r="L35" s="23">
        <v>78740714</v>
      </c>
      <c r="M35" s="26"/>
      <c r="N35" s="27"/>
    </row>
    <row r="36" spans="1:14" x14ac:dyDescent="0.25">
      <c r="A36" s="9" t="s">
        <v>40</v>
      </c>
      <c r="B36" s="23">
        <v>1100542450</v>
      </c>
      <c r="C36" s="23">
        <v>110054245</v>
      </c>
      <c r="D36" s="23">
        <v>110054245</v>
      </c>
      <c r="E36" s="23">
        <v>110054245</v>
      </c>
      <c r="F36" s="23">
        <v>110054245</v>
      </c>
      <c r="G36" s="23">
        <v>110054245</v>
      </c>
      <c r="H36" s="23">
        <v>110054245</v>
      </c>
      <c r="I36" s="23">
        <v>110054245</v>
      </c>
      <c r="J36" s="23">
        <v>110054245</v>
      </c>
      <c r="K36" s="23">
        <v>110054245</v>
      </c>
      <c r="L36" s="23">
        <v>110054245</v>
      </c>
      <c r="M36" s="26"/>
      <c r="N36" s="27"/>
    </row>
    <row r="37" spans="1:14" x14ac:dyDescent="0.25">
      <c r="A37" s="9" t="s">
        <v>41</v>
      </c>
      <c r="B37" s="23">
        <v>2410058850</v>
      </c>
      <c r="C37" s="23">
        <v>241005885</v>
      </c>
      <c r="D37" s="23">
        <v>241005885</v>
      </c>
      <c r="E37" s="23">
        <v>241005885</v>
      </c>
      <c r="F37" s="23">
        <v>241005885</v>
      </c>
      <c r="G37" s="23">
        <v>241005885</v>
      </c>
      <c r="H37" s="23">
        <v>241005885</v>
      </c>
      <c r="I37" s="23">
        <v>241005885</v>
      </c>
      <c r="J37" s="23">
        <v>241005885</v>
      </c>
      <c r="K37" s="23">
        <v>241005885</v>
      </c>
      <c r="L37" s="23">
        <v>241005885</v>
      </c>
      <c r="M37" s="26"/>
      <c r="N37" s="27"/>
    </row>
    <row r="38" spans="1:14" x14ac:dyDescent="0.25">
      <c r="A38" s="9" t="s">
        <v>42</v>
      </c>
      <c r="B38" s="23">
        <v>1052932667</v>
      </c>
      <c r="C38" s="23">
        <v>105293267</v>
      </c>
      <c r="D38" s="23">
        <v>105293267</v>
      </c>
      <c r="E38" s="23">
        <v>105293267</v>
      </c>
      <c r="F38" s="23">
        <v>105293267</v>
      </c>
      <c r="G38" s="23">
        <v>105293267</v>
      </c>
      <c r="H38" s="23">
        <v>105293267</v>
      </c>
      <c r="I38" s="23">
        <v>105293267</v>
      </c>
      <c r="J38" s="23">
        <v>105293267</v>
      </c>
      <c r="K38" s="23">
        <v>105293267</v>
      </c>
      <c r="L38" s="23">
        <v>105293264</v>
      </c>
      <c r="M38" s="26"/>
      <c r="N38" s="27"/>
    </row>
    <row r="39" spans="1:14" x14ac:dyDescent="0.25">
      <c r="A39" s="9" t="s">
        <v>43</v>
      </c>
      <c r="B39" s="23">
        <v>835949176</v>
      </c>
      <c r="C39" s="23">
        <v>83594918</v>
      </c>
      <c r="D39" s="23">
        <v>83594918</v>
      </c>
      <c r="E39" s="23">
        <v>83594918</v>
      </c>
      <c r="F39" s="23">
        <v>83594918</v>
      </c>
      <c r="G39" s="23">
        <v>83594918</v>
      </c>
      <c r="H39" s="23">
        <v>83594918</v>
      </c>
      <c r="I39" s="23">
        <v>83594918</v>
      </c>
      <c r="J39" s="23">
        <v>83594918</v>
      </c>
      <c r="K39" s="23">
        <v>83594918</v>
      </c>
      <c r="L39" s="23">
        <v>83594914</v>
      </c>
      <c r="M39" s="26"/>
      <c r="N39" s="27"/>
    </row>
    <row r="40" spans="1:14" x14ac:dyDescent="0.25">
      <c r="A40" s="9" t="s">
        <v>44</v>
      </c>
      <c r="B40" s="23">
        <v>2027680419</v>
      </c>
      <c r="C40" s="23">
        <v>202768042</v>
      </c>
      <c r="D40" s="23">
        <v>202768042</v>
      </c>
      <c r="E40" s="23">
        <v>202768042</v>
      </c>
      <c r="F40" s="23">
        <v>202768042</v>
      </c>
      <c r="G40" s="23">
        <v>202768042</v>
      </c>
      <c r="H40" s="23">
        <v>202768042</v>
      </c>
      <c r="I40" s="23">
        <v>202768042</v>
      </c>
      <c r="J40" s="23">
        <v>202768042</v>
      </c>
      <c r="K40" s="23">
        <v>202768042</v>
      </c>
      <c r="L40" s="23">
        <v>202768041</v>
      </c>
      <c r="M40" s="26"/>
      <c r="N40" s="27"/>
    </row>
    <row r="41" spans="1:14" x14ac:dyDescent="0.25">
      <c r="A41" s="9" t="s">
        <v>45</v>
      </c>
      <c r="B41" s="23">
        <v>1164498396</v>
      </c>
      <c r="C41" s="23">
        <v>116449840</v>
      </c>
      <c r="D41" s="23">
        <v>116449840</v>
      </c>
      <c r="E41" s="23">
        <v>116449840</v>
      </c>
      <c r="F41" s="23">
        <v>116449840</v>
      </c>
      <c r="G41" s="23">
        <v>116449840</v>
      </c>
      <c r="H41" s="23">
        <v>116449840</v>
      </c>
      <c r="I41" s="23">
        <v>116449840</v>
      </c>
      <c r="J41" s="23">
        <v>116449840</v>
      </c>
      <c r="K41" s="23">
        <v>116449840</v>
      </c>
      <c r="L41" s="23">
        <v>116449836</v>
      </c>
      <c r="M41" s="26"/>
      <c r="N41" s="27"/>
    </row>
    <row r="42" spans="1:14" x14ac:dyDescent="0.25">
      <c r="A42" s="9" t="s">
        <v>46</v>
      </c>
      <c r="B42" s="23">
        <v>842194640</v>
      </c>
      <c r="C42" s="23">
        <v>84219464</v>
      </c>
      <c r="D42" s="23">
        <v>84219464</v>
      </c>
      <c r="E42" s="23">
        <v>84219464</v>
      </c>
      <c r="F42" s="23">
        <v>84219464</v>
      </c>
      <c r="G42" s="23">
        <v>84219464</v>
      </c>
      <c r="H42" s="23">
        <v>84219464</v>
      </c>
      <c r="I42" s="23">
        <v>84219464</v>
      </c>
      <c r="J42" s="23">
        <v>84219464</v>
      </c>
      <c r="K42" s="23">
        <v>84219464</v>
      </c>
      <c r="L42" s="23">
        <v>84219464</v>
      </c>
      <c r="M42" s="26"/>
      <c r="N42" s="27"/>
    </row>
    <row r="43" spans="1:14" x14ac:dyDescent="0.25">
      <c r="A43" s="9" t="s">
        <v>47</v>
      </c>
      <c r="B43" s="23">
        <v>8327854327</v>
      </c>
      <c r="C43" s="23">
        <v>832785433</v>
      </c>
      <c r="D43" s="23">
        <v>832785433</v>
      </c>
      <c r="E43" s="23">
        <v>832785433</v>
      </c>
      <c r="F43" s="23">
        <v>832785433</v>
      </c>
      <c r="G43" s="23">
        <v>832785433</v>
      </c>
      <c r="H43" s="23">
        <v>832785433</v>
      </c>
      <c r="I43" s="23">
        <v>832785433</v>
      </c>
      <c r="J43" s="23">
        <v>832785433</v>
      </c>
      <c r="K43" s="23">
        <v>832785433</v>
      </c>
      <c r="L43" s="23">
        <v>832785430</v>
      </c>
      <c r="M43" s="26"/>
      <c r="N43" s="27"/>
    </row>
    <row r="44" spans="1:14" x14ac:dyDescent="0.25">
      <c r="A44" s="9" t="s">
        <v>48</v>
      </c>
      <c r="B44" s="23">
        <v>1993518058</v>
      </c>
      <c r="C44" s="23">
        <v>199351806</v>
      </c>
      <c r="D44" s="23">
        <v>199351806</v>
      </c>
      <c r="E44" s="23">
        <v>199351806</v>
      </c>
      <c r="F44" s="23">
        <v>199351806</v>
      </c>
      <c r="G44" s="23">
        <v>199351806</v>
      </c>
      <c r="H44" s="23">
        <v>199351806</v>
      </c>
      <c r="I44" s="23">
        <v>199351806</v>
      </c>
      <c r="J44" s="23">
        <v>199351806</v>
      </c>
      <c r="K44" s="23">
        <v>199351806</v>
      </c>
      <c r="L44" s="23">
        <v>199351804</v>
      </c>
      <c r="M44" s="26"/>
      <c r="N44" s="27"/>
    </row>
    <row r="45" spans="1:14" x14ac:dyDescent="0.25">
      <c r="A45" s="9" t="s">
        <v>49</v>
      </c>
      <c r="B45" s="23">
        <v>1105658954</v>
      </c>
      <c r="C45" s="23">
        <v>110565895</v>
      </c>
      <c r="D45" s="23">
        <v>110565895</v>
      </c>
      <c r="E45" s="23">
        <v>110565895</v>
      </c>
      <c r="F45" s="23">
        <v>110565895</v>
      </c>
      <c r="G45" s="23">
        <v>110565895</v>
      </c>
      <c r="H45" s="23">
        <v>110565895</v>
      </c>
      <c r="I45" s="23">
        <v>110565895</v>
      </c>
      <c r="J45" s="23">
        <v>110565895</v>
      </c>
      <c r="K45" s="23">
        <v>110565895</v>
      </c>
      <c r="L45" s="23">
        <v>110565899</v>
      </c>
      <c r="M45" s="26"/>
      <c r="N45" s="27"/>
    </row>
    <row r="46" spans="1:14" ht="24.75" x14ac:dyDescent="0.25">
      <c r="A46" s="25" t="s">
        <v>50</v>
      </c>
      <c r="B46" s="23">
        <v>82887934</v>
      </c>
      <c r="C46" s="23">
        <v>13814656</v>
      </c>
      <c r="D46" s="23">
        <v>13814656</v>
      </c>
      <c r="E46" s="23">
        <v>13814656</v>
      </c>
      <c r="F46" s="23">
        <v>13814656</v>
      </c>
      <c r="G46" s="23">
        <v>13814656</v>
      </c>
      <c r="H46" s="23">
        <v>13814654</v>
      </c>
      <c r="I46" s="26"/>
      <c r="J46" s="26"/>
      <c r="K46" s="26"/>
      <c r="L46" s="26"/>
      <c r="M46" s="26"/>
      <c r="N46" s="27"/>
    </row>
    <row r="47" spans="1:14" ht="15.75" thickBot="1" x14ac:dyDescent="0.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30"/>
    </row>
    <row r="48" spans="1:14" ht="15.75" thickTop="1" x14ac:dyDescent="0.25">
      <c r="A48" s="79" t="s">
        <v>52</v>
      </c>
      <c r="B48" s="79"/>
      <c r="C48" s="79"/>
      <c r="D48" s="79"/>
      <c r="E48" s="79"/>
      <c r="F48" s="79"/>
      <c r="G48" s="1"/>
      <c r="H48" s="2"/>
      <c r="I48" s="2"/>
      <c r="J48" s="2"/>
      <c r="K48" s="2"/>
      <c r="L48" s="2"/>
      <c r="M48" s="2"/>
      <c r="N48" s="2"/>
    </row>
  </sheetData>
  <mergeCells count="4">
    <mergeCell ref="A48:F48"/>
    <mergeCell ref="A3:N3"/>
    <mergeCell ref="A4:N4"/>
    <mergeCell ref="A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GridLines="0" tabSelected="1" topLeftCell="D7" zoomScale="85" zoomScaleNormal="85" workbookViewId="0">
      <selection activeCell="H42" sqref="H42:Q42"/>
    </sheetView>
  </sheetViews>
  <sheetFormatPr baseColWidth="10" defaultRowHeight="15" x14ac:dyDescent="0.25"/>
  <cols>
    <col min="1" max="1" width="24.28515625" bestFit="1" customWidth="1"/>
    <col min="2" max="2" width="30.140625" customWidth="1"/>
    <col min="3" max="4" width="25.7109375" customWidth="1"/>
    <col min="6" max="6" width="29.5703125" bestFit="1" customWidth="1"/>
    <col min="8" max="16" width="13.28515625" bestFit="1" customWidth="1"/>
    <col min="17" max="17" width="14.28515625" bestFit="1" customWidth="1"/>
    <col min="18" max="19" width="13.7109375" customWidth="1"/>
    <col min="20" max="20" width="15" customWidth="1"/>
  </cols>
  <sheetData>
    <row r="1" spans="1:20" ht="18.75" x14ac:dyDescent="0.25">
      <c r="B1" s="81" t="s">
        <v>55</v>
      </c>
      <c r="C1" s="81"/>
      <c r="H1" s="68">
        <f>$C$55*H2</f>
        <v>93446321</v>
      </c>
      <c r="I1" s="68">
        <f t="shared" ref="I1:Q1" si="0">$C$55*I2</f>
        <v>93446321</v>
      </c>
      <c r="J1" s="68">
        <f t="shared" si="0"/>
        <v>93446321</v>
      </c>
      <c r="K1" s="68">
        <f t="shared" si="0"/>
        <v>93446321</v>
      </c>
      <c r="L1" s="68">
        <f t="shared" si="0"/>
        <v>93446321</v>
      </c>
      <c r="M1" s="68">
        <f t="shared" si="0"/>
        <v>93446321</v>
      </c>
      <c r="N1" s="68">
        <f t="shared" si="0"/>
        <v>93446321</v>
      </c>
      <c r="O1" s="68">
        <f t="shared" si="0"/>
        <v>93446321</v>
      </c>
      <c r="P1" s="68">
        <f>$C$55*P2</f>
        <v>93446321</v>
      </c>
      <c r="Q1" s="68">
        <f t="shared" si="0"/>
        <v>93446323</v>
      </c>
      <c r="R1" s="69">
        <f>SUM(H1:Q1)</f>
        <v>934463212</v>
      </c>
      <c r="S1" s="69">
        <f>R1-FISM_22!B32</f>
        <v>0</v>
      </c>
      <c r="T1" s="71">
        <f>R1-$C$55</f>
        <v>0</v>
      </c>
    </row>
    <row r="2" spans="1:20" ht="15.75" thickBot="1" x14ac:dyDescent="0.3">
      <c r="H2" s="72">
        <f>FISM_22!C6</f>
        <v>9.999999978597339E-2</v>
      </c>
      <c r="I2" s="72">
        <f>FISM_22!D6</f>
        <v>9.999999978597339E-2</v>
      </c>
      <c r="J2" s="72">
        <f>FISM_22!E6</f>
        <v>9.999999978597339E-2</v>
      </c>
      <c r="K2" s="72">
        <f>FISM_22!F6</f>
        <v>9.999999978597339E-2</v>
      </c>
      <c r="L2" s="72">
        <f>FISM_22!G6</f>
        <v>9.999999978597339E-2</v>
      </c>
      <c r="M2" s="72">
        <f>FISM_22!H6</f>
        <v>9.999999978597339E-2</v>
      </c>
      <c r="N2" s="72">
        <f>FISM_22!I6</f>
        <v>9.999999978597339E-2</v>
      </c>
      <c r="O2" s="72">
        <f>FISM_22!J6</f>
        <v>9.999999978597339E-2</v>
      </c>
      <c r="P2" s="72">
        <f>FISM_22!K6</f>
        <v>9.999999978597339E-2</v>
      </c>
      <c r="Q2" s="72">
        <f>FISM_22!L6</f>
        <v>0.10000000192623955</v>
      </c>
    </row>
    <row r="3" spans="1:20" ht="36.6" customHeight="1" thickTop="1" x14ac:dyDescent="0.25">
      <c r="B3" s="37" t="s">
        <v>56</v>
      </c>
      <c r="C3" s="37" t="s">
        <v>57</v>
      </c>
      <c r="D3" s="37" t="s">
        <v>115</v>
      </c>
      <c r="F3" s="53" t="s">
        <v>111</v>
      </c>
      <c r="G3" s="55" t="s">
        <v>169</v>
      </c>
      <c r="H3" s="54" t="s">
        <v>5</v>
      </c>
      <c r="I3" s="55" t="s">
        <v>6</v>
      </c>
      <c r="J3" s="55" t="s">
        <v>7</v>
      </c>
      <c r="K3" s="55" t="s">
        <v>8</v>
      </c>
      <c r="L3" s="55" t="s">
        <v>9</v>
      </c>
      <c r="M3" s="55" t="s">
        <v>10</v>
      </c>
      <c r="N3" s="55" t="s">
        <v>11</v>
      </c>
      <c r="O3" s="55" t="s">
        <v>12</v>
      </c>
      <c r="P3" s="55" t="s">
        <v>13</v>
      </c>
      <c r="Q3" s="55" t="s">
        <v>14</v>
      </c>
      <c r="R3" s="55" t="s">
        <v>15</v>
      </c>
      <c r="S3" s="56" t="s">
        <v>16</v>
      </c>
      <c r="T3" s="55" t="s">
        <v>116</v>
      </c>
    </row>
    <row r="4" spans="1:20" x14ac:dyDescent="0.25">
      <c r="A4" t="s">
        <v>117</v>
      </c>
      <c r="B4" s="38" t="s">
        <v>58</v>
      </c>
      <c r="C4" s="39">
        <v>2367832</v>
      </c>
      <c r="D4" s="49">
        <f>C4/$C$55</f>
        <v>2.5338953632344811E-3</v>
      </c>
      <c r="F4" s="57" t="s">
        <v>117</v>
      </c>
      <c r="G4" s="66">
        <f>VLOOKUP(F4,$A$4:$D$54,4,FALSE)</f>
        <v>2.5338953632344811E-3</v>
      </c>
      <c r="H4" s="58">
        <f>$H$1*$G4</f>
        <v>236783.19949322092</v>
      </c>
      <c r="I4" s="59">
        <f>$I$1*$G4</f>
        <v>236783.19949322092</v>
      </c>
      <c r="J4" s="59">
        <f>$J$1*$G4</f>
        <v>236783.19949322092</v>
      </c>
      <c r="K4" s="59">
        <f>$K$1*$G4</f>
        <v>236783.19949322092</v>
      </c>
      <c r="L4" s="59">
        <f>$L$1*$G4</f>
        <v>236783.19949322092</v>
      </c>
      <c r="M4" s="59">
        <f>$M$1*$G4</f>
        <v>236783.19949322092</v>
      </c>
      <c r="N4" s="59">
        <f>$N$1*$G4</f>
        <v>236783.19949322092</v>
      </c>
      <c r="O4" s="59">
        <f>$O$1*$G4</f>
        <v>236783.19949322092</v>
      </c>
      <c r="P4" s="59">
        <f>$P$1*$G4</f>
        <v>236783.19949322092</v>
      </c>
      <c r="Q4" s="59">
        <f>$Q$1*$G4</f>
        <v>236783.20456101163</v>
      </c>
      <c r="R4" s="59"/>
      <c r="S4" s="60"/>
      <c r="T4" s="61">
        <f>SUM(H4:S4)</f>
        <v>2367832</v>
      </c>
    </row>
    <row r="5" spans="1:20" x14ac:dyDescent="0.25">
      <c r="A5" t="s">
        <v>118</v>
      </c>
      <c r="B5" s="38" t="s">
        <v>59</v>
      </c>
      <c r="C5" s="39">
        <v>2298044</v>
      </c>
      <c r="D5" s="49">
        <f t="shared" ref="D5:D54" si="1">C5/$C$55</f>
        <v>2.459212915489283E-3</v>
      </c>
      <c r="F5" s="57" t="s">
        <v>118</v>
      </c>
      <c r="G5" s="66">
        <f t="shared" ref="G5:G54" si="2">VLOOKUP(F5,$A$4:$D$54,4,FALSE)</f>
        <v>2.459212915489283E-3</v>
      </c>
      <c r="H5" s="58">
        <f t="shared" ref="H5:H54" si="3">$H$1*$G5</f>
        <v>229804.39950815742</v>
      </c>
      <c r="I5" s="59">
        <f t="shared" ref="I5:I54" si="4">$I$1*$G5</f>
        <v>229804.39950815742</v>
      </c>
      <c r="J5" s="59">
        <f t="shared" ref="J5:J54" si="5">$J$1*$G5</f>
        <v>229804.39950815742</v>
      </c>
      <c r="K5" s="59">
        <f t="shared" ref="K5:K54" si="6">$K$1*$G5</f>
        <v>229804.39950815742</v>
      </c>
      <c r="L5" s="59">
        <f t="shared" ref="L5:L54" si="7">$L$1*$G5</f>
        <v>229804.39950815742</v>
      </c>
      <c r="M5" s="59">
        <f t="shared" ref="M5:M54" si="8">$M$1*$G5</f>
        <v>229804.39950815742</v>
      </c>
      <c r="N5" s="59">
        <f t="shared" ref="N5:N54" si="9">$N$1*$G5</f>
        <v>229804.39950815742</v>
      </c>
      <c r="O5" s="59">
        <f t="shared" ref="O5:O54" si="10">$O$1*$G5</f>
        <v>229804.39950815742</v>
      </c>
      <c r="P5" s="59">
        <f t="shared" ref="P5:P54" si="11">$P$1*$G5</f>
        <v>229804.39950815742</v>
      </c>
      <c r="Q5" s="59">
        <f t="shared" ref="Q5:Q54" si="12">$Q$1*$G5</f>
        <v>229804.40442658323</v>
      </c>
      <c r="R5" s="59"/>
      <c r="S5" s="60"/>
      <c r="T5" s="61">
        <f t="shared" ref="T5:T54" si="13">SUM(H5:S5)</f>
        <v>2298044.0000000005</v>
      </c>
    </row>
    <row r="6" spans="1:20" x14ac:dyDescent="0.25">
      <c r="A6" t="s">
        <v>119</v>
      </c>
      <c r="B6" s="38" t="s">
        <v>60</v>
      </c>
      <c r="C6" s="39">
        <v>1892054</v>
      </c>
      <c r="D6" s="49">
        <f t="shared" si="1"/>
        <v>2.0247495842565066E-3</v>
      </c>
      <c r="F6" s="57" t="s">
        <v>119</v>
      </c>
      <c r="G6" s="66">
        <f t="shared" si="2"/>
        <v>2.0247495842565066E-3</v>
      </c>
      <c r="H6" s="58">
        <f t="shared" si="3"/>
        <v>189205.39959505005</v>
      </c>
      <c r="I6" s="59">
        <f t="shared" si="4"/>
        <v>189205.39959505005</v>
      </c>
      <c r="J6" s="59">
        <f t="shared" si="5"/>
        <v>189205.39959505005</v>
      </c>
      <c r="K6" s="59">
        <f t="shared" si="6"/>
        <v>189205.39959505005</v>
      </c>
      <c r="L6" s="59">
        <f t="shared" si="7"/>
        <v>189205.39959505005</v>
      </c>
      <c r="M6" s="59">
        <f t="shared" si="8"/>
        <v>189205.39959505005</v>
      </c>
      <c r="N6" s="59">
        <f t="shared" si="9"/>
        <v>189205.39959505005</v>
      </c>
      <c r="O6" s="59">
        <f t="shared" si="10"/>
        <v>189205.39959505005</v>
      </c>
      <c r="P6" s="59">
        <f t="shared" si="11"/>
        <v>189205.39959505005</v>
      </c>
      <c r="Q6" s="59">
        <f t="shared" si="12"/>
        <v>189205.40364454922</v>
      </c>
      <c r="R6" s="59"/>
      <c r="S6" s="60"/>
      <c r="T6" s="61">
        <f t="shared" si="13"/>
        <v>1892054</v>
      </c>
    </row>
    <row r="7" spans="1:20" x14ac:dyDescent="0.25">
      <c r="A7" t="s">
        <v>120</v>
      </c>
      <c r="B7" s="38" t="s">
        <v>61</v>
      </c>
      <c r="C7" s="39">
        <v>6354253</v>
      </c>
      <c r="D7" s="49">
        <f t="shared" si="1"/>
        <v>6.7998963665998231E-3</v>
      </c>
      <c r="F7" s="57" t="s">
        <v>120</v>
      </c>
      <c r="G7" s="66">
        <f t="shared" si="2"/>
        <v>6.7998963665998231E-3</v>
      </c>
      <c r="H7" s="58">
        <f t="shared" si="3"/>
        <v>635425.29864002077</v>
      </c>
      <c r="I7" s="59">
        <f t="shared" si="4"/>
        <v>635425.29864002077</v>
      </c>
      <c r="J7" s="59">
        <f t="shared" si="5"/>
        <v>635425.29864002077</v>
      </c>
      <c r="K7" s="59">
        <f t="shared" si="6"/>
        <v>635425.29864002077</v>
      </c>
      <c r="L7" s="59">
        <f t="shared" si="7"/>
        <v>635425.29864002077</v>
      </c>
      <c r="M7" s="59">
        <f t="shared" si="8"/>
        <v>635425.29864002077</v>
      </c>
      <c r="N7" s="59">
        <f t="shared" si="9"/>
        <v>635425.29864002077</v>
      </c>
      <c r="O7" s="59">
        <f t="shared" si="10"/>
        <v>635425.29864002077</v>
      </c>
      <c r="P7" s="59">
        <f t="shared" si="11"/>
        <v>635425.29864002077</v>
      </c>
      <c r="Q7" s="59">
        <f t="shared" si="12"/>
        <v>635425.3122398135</v>
      </c>
      <c r="R7" s="59"/>
      <c r="S7" s="60"/>
      <c r="T7" s="61">
        <f t="shared" si="13"/>
        <v>6354253.0000000009</v>
      </c>
    </row>
    <row r="8" spans="1:20" x14ac:dyDescent="0.25">
      <c r="A8" t="s">
        <v>121</v>
      </c>
      <c r="B8" s="38" t="s">
        <v>62</v>
      </c>
      <c r="C8" s="39">
        <v>12888719</v>
      </c>
      <c r="D8" s="49">
        <f t="shared" si="1"/>
        <v>1.3792644626870555E-2</v>
      </c>
      <c r="F8" s="57" t="s">
        <v>121</v>
      </c>
      <c r="G8" s="66">
        <f t="shared" si="2"/>
        <v>1.3792644626870555E-2</v>
      </c>
      <c r="H8" s="58">
        <f t="shared" si="3"/>
        <v>1288871.8972414711</v>
      </c>
      <c r="I8" s="59">
        <f t="shared" si="4"/>
        <v>1288871.8972414711</v>
      </c>
      <c r="J8" s="59">
        <f t="shared" si="5"/>
        <v>1288871.8972414711</v>
      </c>
      <c r="K8" s="59">
        <f t="shared" si="6"/>
        <v>1288871.8972414711</v>
      </c>
      <c r="L8" s="59">
        <f t="shared" si="7"/>
        <v>1288871.8972414711</v>
      </c>
      <c r="M8" s="59">
        <f t="shared" si="8"/>
        <v>1288871.8972414711</v>
      </c>
      <c r="N8" s="59">
        <f t="shared" si="9"/>
        <v>1288871.8972414711</v>
      </c>
      <c r="O8" s="59">
        <f t="shared" si="10"/>
        <v>1288871.8972414711</v>
      </c>
      <c r="P8" s="59">
        <f t="shared" si="11"/>
        <v>1288871.8972414711</v>
      </c>
      <c r="Q8" s="59">
        <f t="shared" si="12"/>
        <v>1288871.9248267603</v>
      </c>
      <c r="R8" s="59"/>
      <c r="S8" s="60"/>
      <c r="T8" s="61">
        <f t="shared" si="13"/>
        <v>12888719</v>
      </c>
    </row>
    <row r="9" spans="1:20" x14ac:dyDescent="0.25">
      <c r="A9" t="s">
        <v>122</v>
      </c>
      <c r="B9" s="38" t="s">
        <v>63</v>
      </c>
      <c r="C9" s="39">
        <v>44884000</v>
      </c>
      <c r="D9" s="49">
        <f t="shared" si="1"/>
        <v>4.8031853393068619E-2</v>
      </c>
      <c r="F9" s="57" t="s">
        <v>122</v>
      </c>
      <c r="G9" s="66">
        <f t="shared" si="2"/>
        <v>4.8031853393068619E-2</v>
      </c>
      <c r="H9" s="58">
        <f t="shared" si="3"/>
        <v>4488399.9903936293</v>
      </c>
      <c r="I9" s="59">
        <f t="shared" si="4"/>
        <v>4488399.9903936293</v>
      </c>
      <c r="J9" s="59">
        <f t="shared" si="5"/>
        <v>4488399.9903936293</v>
      </c>
      <c r="K9" s="59">
        <f t="shared" si="6"/>
        <v>4488399.9903936293</v>
      </c>
      <c r="L9" s="59">
        <f t="shared" si="7"/>
        <v>4488399.9903936293</v>
      </c>
      <c r="M9" s="59">
        <f t="shared" si="8"/>
        <v>4488399.9903936293</v>
      </c>
      <c r="N9" s="59">
        <f t="shared" si="9"/>
        <v>4488399.9903936293</v>
      </c>
      <c r="O9" s="59">
        <f t="shared" si="10"/>
        <v>4488399.9903936293</v>
      </c>
      <c r="P9" s="59">
        <f t="shared" si="11"/>
        <v>4488399.9903936293</v>
      </c>
      <c r="Q9" s="59">
        <f t="shared" si="12"/>
        <v>4488400.0864573363</v>
      </c>
      <c r="R9" s="59"/>
      <c r="S9" s="60"/>
      <c r="T9" s="61">
        <f t="shared" si="13"/>
        <v>44884000.000000007</v>
      </c>
    </row>
    <row r="10" spans="1:20" x14ac:dyDescent="0.25">
      <c r="A10" t="s">
        <v>123</v>
      </c>
      <c r="B10" s="38" t="s">
        <v>64</v>
      </c>
      <c r="C10" s="39">
        <v>28314608</v>
      </c>
      <c r="D10" s="49">
        <f t="shared" si="1"/>
        <v>3.0300398813345689E-2</v>
      </c>
      <c r="F10" s="57" t="s">
        <v>123</v>
      </c>
      <c r="G10" s="66">
        <f t="shared" si="2"/>
        <v>3.0300398813345689E-2</v>
      </c>
      <c r="H10" s="58">
        <f t="shared" si="3"/>
        <v>2831460.7939399201</v>
      </c>
      <c r="I10" s="59">
        <f t="shared" si="4"/>
        <v>2831460.7939399201</v>
      </c>
      <c r="J10" s="59">
        <f t="shared" si="5"/>
        <v>2831460.7939399201</v>
      </c>
      <c r="K10" s="59">
        <f t="shared" si="6"/>
        <v>2831460.7939399201</v>
      </c>
      <c r="L10" s="59">
        <f t="shared" si="7"/>
        <v>2831460.7939399201</v>
      </c>
      <c r="M10" s="59">
        <f t="shared" si="8"/>
        <v>2831460.7939399201</v>
      </c>
      <c r="N10" s="59">
        <f t="shared" si="9"/>
        <v>2831460.7939399201</v>
      </c>
      <c r="O10" s="59">
        <f t="shared" si="10"/>
        <v>2831460.7939399201</v>
      </c>
      <c r="P10" s="59">
        <f t="shared" si="11"/>
        <v>2831460.7939399201</v>
      </c>
      <c r="Q10" s="59">
        <f t="shared" si="12"/>
        <v>2831460.8545407178</v>
      </c>
      <c r="R10" s="59"/>
      <c r="S10" s="60"/>
      <c r="T10" s="61">
        <f t="shared" si="13"/>
        <v>28314607.999999996</v>
      </c>
    </row>
    <row r="11" spans="1:20" x14ac:dyDescent="0.25">
      <c r="A11" t="s">
        <v>124</v>
      </c>
      <c r="B11" s="38" t="s">
        <v>65</v>
      </c>
      <c r="C11" s="39">
        <v>2576692</v>
      </c>
      <c r="D11" s="49">
        <f t="shared" si="1"/>
        <v>2.7574033593951689E-3</v>
      </c>
      <c r="F11" s="57" t="s">
        <v>124</v>
      </c>
      <c r="G11" s="66">
        <f t="shared" si="2"/>
        <v>2.7574033593951689E-3</v>
      </c>
      <c r="H11" s="58">
        <f t="shared" si="3"/>
        <v>257669.19944851933</v>
      </c>
      <c r="I11" s="59">
        <f t="shared" si="4"/>
        <v>257669.19944851933</v>
      </c>
      <c r="J11" s="59">
        <f t="shared" si="5"/>
        <v>257669.19944851933</v>
      </c>
      <c r="K11" s="59">
        <f t="shared" si="6"/>
        <v>257669.19944851933</v>
      </c>
      <c r="L11" s="59">
        <f t="shared" si="7"/>
        <v>257669.19944851933</v>
      </c>
      <c r="M11" s="59">
        <f t="shared" si="8"/>
        <v>257669.19944851933</v>
      </c>
      <c r="N11" s="59">
        <f t="shared" si="9"/>
        <v>257669.19944851933</v>
      </c>
      <c r="O11" s="59">
        <f t="shared" si="10"/>
        <v>257669.19944851933</v>
      </c>
      <c r="P11" s="59">
        <f t="shared" si="11"/>
        <v>257669.19944851933</v>
      </c>
      <c r="Q11" s="59">
        <f t="shared" si="12"/>
        <v>257669.20496332605</v>
      </c>
      <c r="R11" s="59"/>
      <c r="S11" s="60"/>
      <c r="T11" s="61">
        <f t="shared" si="13"/>
        <v>2576692</v>
      </c>
    </row>
    <row r="12" spans="1:20" x14ac:dyDescent="0.25">
      <c r="A12" t="s">
        <v>125</v>
      </c>
      <c r="B12" s="38" t="s">
        <v>66</v>
      </c>
      <c r="C12" s="39">
        <v>20767640</v>
      </c>
      <c r="D12" s="49">
        <f t="shared" si="1"/>
        <v>2.2224138664112547E-2</v>
      </c>
      <c r="F12" s="57" t="s">
        <v>125</v>
      </c>
      <c r="G12" s="66">
        <f t="shared" si="2"/>
        <v>2.2224138664112547E-2</v>
      </c>
      <c r="H12" s="58">
        <f t="shared" si="3"/>
        <v>2076763.9955551722</v>
      </c>
      <c r="I12" s="59">
        <f t="shared" si="4"/>
        <v>2076763.9955551722</v>
      </c>
      <c r="J12" s="59">
        <f t="shared" si="5"/>
        <v>2076763.9955551722</v>
      </c>
      <c r="K12" s="59">
        <f t="shared" si="6"/>
        <v>2076763.9955551722</v>
      </c>
      <c r="L12" s="59">
        <f t="shared" si="7"/>
        <v>2076763.9955551722</v>
      </c>
      <c r="M12" s="59">
        <f t="shared" si="8"/>
        <v>2076763.9955551722</v>
      </c>
      <c r="N12" s="59">
        <f t="shared" si="9"/>
        <v>2076763.9955551722</v>
      </c>
      <c r="O12" s="59">
        <f t="shared" si="10"/>
        <v>2076763.9955551722</v>
      </c>
      <c r="P12" s="59">
        <f t="shared" si="11"/>
        <v>2076763.9955551722</v>
      </c>
      <c r="Q12" s="59">
        <f t="shared" si="12"/>
        <v>2076764.0400034497</v>
      </c>
      <c r="R12" s="59"/>
      <c r="S12" s="60"/>
      <c r="T12" s="61">
        <f t="shared" si="13"/>
        <v>20767639.999999996</v>
      </c>
    </row>
    <row r="13" spans="1:20" x14ac:dyDescent="0.25">
      <c r="A13" t="s">
        <v>126</v>
      </c>
      <c r="B13" s="38" t="s">
        <v>67</v>
      </c>
      <c r="C13" s="39">
        <v>9547548</v>
      </c>
      <c r="D13" s="49">
        <f t="shared" si="1"/>
        <v>1.0217146996686693E-2</v>
      </c>
      <c r="F13" s="57" t="s">
        <v>126</v>
      </c>
      <c r="G13" s="66">
        <f t="shared" si="2"/>
        <v>1.0217146996686693E-2</v>
      </c>
      <c r="H13" s="58">
        <f t="shared" si="3"/>
        <v>954754.79795657063</v>
      </c>
      <c r="I13" s="59">
        <f t="shared" si="4"/>
        <v>954754.79795657063</v>
      </c>
      <c r="J13" s="59">
        <f t="shared" si="5"/>
        <v>954754.79795657063</v>
      </c>
      <c r="K13" s="59">
        <f t="shared" si="6"/>
        <v>954754.79795657063</v>
      </c>
      <c r="L13" s="59">
        <f t="shared" si="7"/>
        <v>954754.79795657063</v>
      </c>
      <c r="M13" s="59">
        <f t="shared" si="8"/>
        <v>954754.79795657063</v>
      </c>
      <c r="N13" s="59">
        <f t="shared" si="9"/>
        <v>954754.79795657063</v>
      </c>
      <c r="O13" s="59">
        <f t="shared" si="10"/>
        <v>954754.79795657063</v>
      </c>
      <c r="P13" s="59">
        <f t="shared" si="11"/>
        <v>954754.79795657063</v>
      </c>
      <c r="Q13" s="59">
        <f t="shared" si="12"/>
        <v>954754.81839086465</v>
      </c>
      <c r="R13" s="59"/>
      <c r="S13" s="60"/>
      <c r="T13" s="61">
        <f t="shared" si="13"/>
        <v>9547548.0000000019</v>
      </c>
    </row>
    <row r="14" spans="1:20" x14ac:dyDescent="0.25">
      <c r="A14" t="s">
        <v>127</v>
      </c>
      <c r="B14" s="38" t="s">
        <v>68</v>
      </c>
      <c r="C14" s="39">
        <v>5347674</v>
      </c>
      <c r="D14" s="49">
        <f t="shared" si="1"/>
        <v>5.722722875900651E-3</v>
      </c>
      <c r="F14" s="57" t="s">
        <v>127</v>
      </c>
      <c r="G14" s="66">
        <f t="shared" si="2"/>
        <v>5.722722875900651E-3</v>
      </c>
      <c r="H14" s="58">
        <f t="shared" si="3"/>
        <v>534767.39885545545</v>
      </c>
      <c r="I14" s="59">
        <f t="shared" si="4"/>
        <v>534767.39885545545</v>
      </c>
      <c r="J14" s="59">
        <f t="shared" si="5"/>
        <v>534767.39885545545</v>
      </c>
      <c r="K14" s="59">
        <f t="shared" si="6"/>
        <v>534767.39885545545</v>
      </c>
      <c r="L14" s="59">
        <f t="shared" si="7"/>
        <v>534767.39885545545</v>
      </c>
      <c r="M14" s="59">
        <f t="shared" si="8"/>
        <v>534767.39885545545</v>
      </c>
      <c r="N14" s="59">
        <f t="shared" si="9"/>
        <v>534767.39885545545</v>
      </c>
      <c r="O14" s="59">
        <f t="shared" si="10"/>
        <v>534767.39885545545</v>
      </c>
      <c r="P14" s="59">
        <f t="shared" si="11"/>
        <v>534767.39885545545</v>
      </c>
      <c r="Q14" s="59">
        <f t="shared" si="12"/>
        <v>534767.41030090116</v>
      </c>
      <c r="R14" s="59"/>
      <c r="S14" s="60"/>
      <c r="T14" s="61">
        <f t="shared" si="13"/>
        <v>5347673.9999999991</v>
      </c>
    </row>
    <row r="15" spans="1:20" x14ac:dyDescent="0.25">
      <c r="A15" t="s">
        <v>129</v>
      </c>
      <c r="B15" s="38" t="s">
        <v>69</v>
      </c>
      <c r="C15" s="39">
        <v>6366610</v>
      </c>
      <c r="D15" s="49">
        <f t="shared" si="1"/>
        <v>6.8131200011328002E-3</v>
      </c>
      <c r="F15" s="57" t="s">
        <v>128</v>
      </c>
      <c r="G15" s="66">
        <f t="shared" si="2"/>
        <v>8.5756891197981151E-3</v>
      </c>
      <c r="H15" s="58">
        <f t="shared" si="3"/>
        <v>801366.59828486212</v>
      </c>
      <c r="I15" s="59">
        <f t="shared" si="4"/>
        <v>801366.59828486212</v>
      </c>
      <c r="J15" s="59">
        <f t="shared" si="5"/>
        <v>801366.59828486212</v>
      </c>
      <c r="K15" s="59">
        <f t="shared" si="6"/>
        <v>801366.59828486212</v>
      </c>
      <c r="L15" s="59">
        <f t="shared" si="7"/>
        <v>801366.59828486212</v>
      </c>
      <c r="M15" s="59">
        <f t="shared" si="8"/>
        <v>801366.59828486212</v>
      </c>
      <c r="N15" s="59">
        <f t="shared" si="9"/>
        <v>801366.59828486212</v>
      </c>
      <c r="O15" s="59">
        <f t="shared" si="10"/>
        <v>801366.59828486212</v>
      </c>
      <c r="P15" s="59">
        <f t="shared" si="11"/>
        <v>801366.59828486212</v>
      </c>
      <c r="Q15" s="59">
        <f t="shared" si="12"/>
        <v>801366.61543624033</v>
      </c>
      <c r="R15" s="59"/>
      <c r="S15" s="60"/>
      <c r="T15" s="61">
        <f t="shared" si="13"/>
        <v>8013665.9999999991</v>
      </c>
    </row>
    <row r="16" spans="1:20" x14ac:dyDescent="0.25">
      <c r="A16" t="s">
        <v>128</v>
      </c>
      <c r="B16" s="38" t="s">
        <v>70</v>
      </c>
      <c r="C16" s="39">
        <v>8013666</v>
      </c>
      <c r="D16" s="49">
        <f t="shared" si="1"/>
        <v>8.5756891197981151E-3</v>
      </c>
      <c r="F16" s="57" t="s">
        <v>129</v>
      </c>
      <c r="G16" s="66">
        <f t="shared" si="2"/>
        <v>6.8131200011328002E-3</v>
      </c>
      <c r="H16" s="58">
        <f t="shared" si="3"/>
        <v>636660.998637376</v>
      </c>
      <c r="I16" s="59">
        <f t="shared" si="4"/>
        <v>636660.998637376</v>
      </c>
      <c r="J16" s="59">
        <f t="shared" si="5"/>
        <v>636660.998637376</v>
      </c>
      <c r="K16" s="59">
        <f t="shared" si="6"/>
        <v>636660.998637376</v>
      </c>
      <c r="L16" s="59">
        <f t="shared" si="7"/>
        <v>636660.998637376</v>
      </c>
      <c r="M16" s="59">
        <f t="shared" si="8"/>
        <v>636660.998637376</v>
      </c>
      <c r="N16" s="59">
        <f t="shared" si="9"/>
        <v>636660.998637376</v>
      </c>
      <c r="O16" s="59">
        <f t="shared" si="10"/>
        <v>636660.998637376</v>
      </c>
      <c r="P16" s="59">
        <f t="shared" si="11"/>
        <v>636660.998637376</v>
      </c>
      <c r="Q16" s="59">
        <f t="shared" si="12"/>
        <v>636661.01226361596</v>
      </c>
      <c r="R16" s="59"/>
      <c r="S16" s="60"/>
      <c r="T16" s="61">
        <f t="shared" si="13"/>
        <v>6366610</v>
      </c>
    </row>
    <row r="17" spans="1:20" x14ac:dyDescent="0.25">
      <c r="A17" t="s">
        <v>130</v>
      </c>
      <c r="B17" s="38" t="s">
        <v>71</v>
      </c>
      <c r="C17" s="39">
        <v>69380170</v>
      </c>
      <c r="D17" s="49">
        <f t="shared" si="1"/>
        <v>7.4246015369088703E-2</v>
      </c>
      <c r="F17" s="57" t="s">
        <v>130</v>
      </c>
      <c r="G17" s="66">
        <f t="shared" si="2"/>
        <v>7.4246015369088703E-2</v>
      </c>
      <c r="H17" s="58">
        <f t="shared" si="3"/>
        <v>6938016.9851507964</v>
      </c>
      <c r="I17" s="59">
        <f t="shared" si="4"/>
        <v>6938016.9851507964</v>
      </c>
      <c r="J17" s="59">
        <f t="shared" si="5"/>
        <v>6938016.9851507964</v>
      </c>
      <c r="K17" s="59">
        <f t="shared" si="6"/>
        <v>6938016.9851507964</v>
      </c>
      <c r="L17" s="59">
        <f t="shared" si="7"/>
        <v>6938016.9851507964</v>
      </c>
      <c r="M17" s="59">
        <f t="shared" si="8"/>
        <v>6938016.9851507964</v>
      </c>
      <c r="N17" s="59">
        <f t="shared" si="9"/>
        <v>6938016.9851507964</v>
      </c>
      <c r="O17" s="59">
        <f t="shared" si="10"/>
        <v>6938016.9851507964</v>
      </c>
      <c r="P17" s="59">
        <f t="shared" si="11"/>
        <v>6938016.9851507964</v>
      </c>
      <c r="Q17" s="59">
        <f t="shared" si="12"/>
        <v>6938017.1336428272</v>
      </c>
      <c r="R17" s="59"/>
      <c r="S17" s="60"/>
      <c r="T17" s="61">
        <f t="shared" si="13"/>
        <v>69380170</v>
      </c>
    </row>
    <row r="18" spans="1:20" x14ac:dyDescent="0.25">
      <c r="A18" t="s">
        <v>131</v>
      </c>
      <c r="B18" s="38" t="s">
        <v>72</v>
      </c>
      <c r="C18" s="39">
        <v>2093441</v>
      </c>
      <c r="D18" s="49">
        <f t="shared" si="1"/>
        <v>2.2402604758720024E-3</v>
      </c>
      <c r="F18" s="57" t="s">
        <v>131</v>
      </c>
      <c r="G18" s="66">
        <f t="shared" si="2"/>
        <v>2.2402604758720024E-3</v>
      </c>
      <c r="H18" s="58">
        <f t="shared" si="3"/>
        <v>209344.0995519479</v>
      </c>
      <c r="I18" s="59">
        <f t="shared" si="4"/>
        <v>209344.0995519479</v>
      </c>
      <c r="J18" s="59">
        <f t="shared" si="5"/>
        <v>209344.0995519479</v>
      </c>
      <c r="K18" s="59">
        <f t="shared" si="6"/>
        <v>209344.0995519479</v>
      </c>
      <c r="L18" s="59">
        <f t="shared" si="7"/>
        <v>209344.0995519479</v>
      </c>
      <c r="M18" s="59">
        <f t="shared" si="8"/>
        <v>209344.0995519479</v>
      </c>
      <c r="N18" s="59">
        <f t="shared" si="9"/>
        <v>209344.0995519479</v>
      </c>
      <c r="O18" s="59">
        <f t="shared" si="10"/>
        <v>209344.0995519479</v>
      </c>
      <c r="P18" s="59">
        <f t="shared" si="11"/>
        <v>209344.0995519479</v>
      </c>
      <c r="Q18" s="59">
        <f t="shared" si="12"/>
        <v>209344.10403246884</v>
      </c>
      <c r="R18" s="59"/>
      <c r="S18" s="60"/>
      <c r="T18" s="61">
        <f t="shared" si="13"/>
        <v>2093440.9999999998</v>
      </c>
    </row>
    <row r="19" spans="1:20" x14ac:dyDescent="0.25">
      <c r="A19" t="s">
        <v>132</v>
      </c>
      <c r="B19" s="38" t="s">
        <v>73</v>
      </c>
      <c r="C19" s="39">
        <v>2116728</v>
      </c>
      <c r="D19" s="49">
        <f t="shared" si="1"/>
        <v>2.2651806650254734E-3</v>
      </c>
      <c r="F19" s="57" t="s">
        <v>132</v>
      </c>
      <c r="G19" s="66">
        <f t="shared" si="2"/>
        <v>2.2651806650254734E-3</v>
      </c>
      <c r="H19" s="58">
        <f t="shared" si="3"/>
        <v>211672.79954696386</v>
      </c>
      <c r="I19" s="59">
        <f t="shared" si="4"/>
        <v>211672.79954696386</v>
      </c>
      <c r="J19" s="59">
        <f t="shared" si="5"/>
        <v>211672.79954696386</v>
      </c>
      <c r="K19" s="59">
        <f t="shared" si="6"/>
        <v>211672.79954696386</v>
      </c>
      <c r="L19" s="59">
        <f t="shared" si="7"/>
        <v>211672.79954696386</v>
      </c>
      <c r="M19" s="59">
        <f t="shared" si="8"/>
        <v>211672.79954696386</v>
      </c>
      <c r="N19" s="59">
        <f t="shared" si="9"/>
        <v>211672.79954696386</v>
      </c>
      <c r="O19" s="59">
        <f t="shared" si="10"/>
        <v>211672.79954696386</v>
      </c>
      <c r="P19" s="59">
        <f t="shared" si="11"/>
        <v>211672.79954696386</v>
      </c>
      <c r="Q19" s="59">
        <f t="shared" si="12"/>
        <v>211672.80407732519</v>
      </c>
      <c r="R19" s="59"/>
      <c r="S19" s="60"/>
      <c r="T19" s="61">
        <f t="shared" si="13"/>
        <v>2116727.9999999995</v>
      </c>
    </row>
    <row r="20" spans="1:20" x14ac:dyDescent="0.25">
      <c r="A20" t="s">
        <v>133</v>
      </c>
      <c r="B20" s="38" t="s">
        <v>74</v>
      </c>
      <c r="C20" s="39">
        <v>40948120</v>
      </c>
      <c r="D20" s="49">
        <f t="shared" si="1"/>
        <v>4.3819937985958936E-2</v>
      </c>
      <c r="F20" s="57" t="s">
        <v>133</v>
      </c>
      <c r="G20" s="66">
        <f t="shared" si="2"/>
        <v>4.3819937985958936E-2</v>
      </c>
      <c r="H20" s="58">
        <f t="shared" si="3"/>
        <v>4094811.9912360124</v>
      </c>
      <c r="I20" s="59">
        <f t="shared" si="4"/>
        <v>4094811.9912360124</v>
      </c>
      <c r="J20" s="59">
        <f t="shared" si="5"/>
        <v>4094811.9912360124</v>
      </c>
      <c r="K20" s="59">
        <f t="shared" si="6"/>
        <v>4094811.9912360124</v>
      </c>
      <c r="L20" s="59">
        <f t="shared" si="7"/>
        <v>4094811.9912360124</v>
      </c>
      <c r="M20" s="59">
        <f t="shared" si="8"/>
        <v>4094811.9912360124</v>
      </c>
      <c r="N20" s="59">
        <f t="shared" si="9"/>
        <v>4094811.9912360124</v>
      </c>
      <c r="O20" s="59">
        <f t="shared" si="10"/>
        <v>4094811.9912360124</v>
      </c>
      <c r="P20" s="59">
        <f t="shared" si="11"/>
        <v>4094811.9912360124</v>
      </c>
      <c r="Q20" s="59">
        <f t="shared" si="12"/>
        <v>4094812.0788758881</v>
      </c>
      <c r="R20" s="59"/>
      <c r="S20" s="60"/>
      <c r="T20" s="61">
        <f t="shared" si="13"/>
        <v>40948120</v>
      </c>
    </row>
    <row r="21" spans="1:20" x14ac:dyDescent="0.25">
      <c r="A21" t="s">
        <v>134</v>
      </c>
      <c r="B21" s="38" t="s">
        <v>75</v>
      </c>
      <c r="C21" s="39">
        <v>37709344</v>
      </c>
      <c r="D21" s="49">
        <f t="shared" si="1"/>
        <v>4.0354016633027179E-2</v>
      </c>
      <c r="F21" s="57" t="s">
        <v>134</v>
      </c>
      <c r="G21" s="66">
        <f t="shared" si="2"/>
        <v>4.0354016633027179E-2</v>
      </c>
      <c r="H21" s="58">
        <f t="shared" si="3"/>
        <v>3770934.3919291971</v>
      </c>
      <c r="I21" s="59">
        <f t="shared" si="4"/>
        <v>3770934.3919291971</v>
      </c>
      <c r="J21" s="59">
        <f t="shared" si="5"/>
        <v>3770934.3919291971</v>
      </c>
      <c r="K21" s="59">
        <f t="shared" si="6"/>
        <v>3770934.3919291971</v>
      </c>
      <c r="L21" s="59">
        <f t="shared" si="7"/>
        <v>3770934.3919291971</v>
      </c>
      <c r="M21" s="59">
        <f t="shared" si="8"/>
        <v>3770934.3919291971</v>
      </c>
      <c r="N21" s="59">
        <f t="shared" si="9"/>
        <v>3770934.3919291971</v>
      </c>
      <c r="O21" s="59">
        <f t="shared" si="10"/>
        <v>3770934.3919291971</v>
      </c>
      <c r="P21" s="59">
        <f t="shared" si="11"/>
        <v>3770934.3919291971</v>
      </c>
      <c r="Q21" s="59">
        <f t="shared" si="12"/>
        <v>3770934.4726372301</v>
      </c>
      <c r="R21" s="59"/>
      <c r="S21" s="60"/>
      <c r="T21" s="61">
        <f t="shared" si="13"/>
        <v>37709344.000000007</v>
      </c>
    </row>
    <row r="22" spans="1:20" x14ac:dyDescent="0.25">
      <c r="A22" t="s">
        <v>163</v>
      </c>
      <c r="B22" s="38" t="s">
        <v>76</v>
      </c>
      <c r="C22" s="39">
        <v>6612071</v>
      </c>
      <c r="D22" s="49">
        <f t="shared" si="1"/>
        <v>7.0757959383424074E-3</v>
      </c>
      <c r="F22" s="57" t="s">
        <v>135</v>
      </c>
      <c r="G22" s="66">
        <f t="shared" si="2"/>
        <v>5.7087298156794641E-3</v>
      </c>
      <c r="H22" s="58">
        <f t="shared" si="3"/>
        <v>533459.79885825398</v>
      </c>
      <c r="I22" s="59">
        <f t="shared" si="4"/>
        <v>533459.79885825398</v>
      </c>
      <c r="J22" s="59">
        <f t="shared" si="5"/>
        <v>533459.79885825398</v>
      </c>
      <c r="K22" s="59">
        <f t="shared" si="6"/>
        <v>533459.79885825398</v>
      </c>
      <c r="L22" s="59">
        <f t="shared" si="7"/>
        <v>533459.79885825398</v>
      </c>
      <c r="M22" s="59">
        <f t="shared" si="8"/>
        <v>533459.79885825398</v>
      </c>
      <c r="N22" s="59">
        <f t="shared" si="9"/>
        <v>533459.79885825398</v>
      </c>
      <c r="O22" s="59">
        <f t="shared" si="10"/>
        <v>533459.79885825398</v>
      </c>
      <c r="P22" s="59">
        <f t="shared" si="11"/>
        <v>533459.79885825398</v>
      </c>
      <c r="Q22" s="59">
        <f t="shared" si="12"/>
        <v>533459.81027571368</v>
      </c>
      <c r="R22" s="59"/>
      <c r="S22" s="60"/>
      <c r="T22" s="61">
        <f t="shared" si="13"/>
        <v>5334598.0000000009</v>
      </c>
    </row>
    <row r="23" spans="1:20" x14ac:dyDescent="0.25">
      <c r="A23" t="s">
        <v>135</v>
      </c>
      <c r="B23" s="38" t="s">
        <v>77</v>
      </c>
      <c r="C23" s="39">
        <v>5334598</v>
      </c>
      <c r="D23" s="49">
        <f t="shared" si="1"/>
        <v>5.7087298156794641E-3</v>
      </c>
      <c r="F23" s="57" t="s">
        <v>136</v>
      </c>
      <c r="G23" s="66">
        <f t="shared" si="2"/>
        <v>7.6092419783776358E-2</v>
      </c>
      <c r="H23" s="58">
        <f t="shared" si="3"/>
        <v>7110556.684781516</v>
      </c>
      <c r="I23" s="59">
        <f t="shared" si="4"/>
        <v>7110556.684781516</v>
      </c>
      <c r="J23" s="59">
        <f t="shared" si="5"/>
        <v>7110556.684781516</v>
      </c>
      <c r="K23" s="59">
        <f t="shared" si="6"/>
        <v>7110556.684781516</v>
      </c>
      <c r="L23" s="59">
        <f t="shared" si="7"/>
        <v>7110556.684781516</v>
      </c>
      <c r="M23" s="59">
        <f t="shared" si="8"/>
        <v>7110556.684781516</v>
      </c>
      <c r="N23" s="59">
        <f t="shared" si="9"/>
        <v>7110556.684781516</v>
      </c>
      <c r="O23" s="59">
        <f t="shared" si="10"/>
        <v>7110556.684781516</v>
      </c>
      <c r="P23" s="59">
        <f t="shared" si="11"/>
        <v>7110556.684781516</v>
      </c>
      <c r="Q23" s="59">
        <f t="shared" si="12"/>
        <v>7110556.8369663553</v>
      </c>
      <c r="R23" s="59"/>
      <c r="S23" s="60"/>
      <c r="T23" s="61">
        <f t="shared" si="13"/>
        <v>71105566.999999985</v>
      </c>
    </row>
    <row r="24" spans="1:20" x14ac:dyDescent="0.25">
      <c r="A24" t="s">
        <v>136</v>
      </c>
      <c r="B24" s="38" t="s">
        <v>78</v>
      </c>
      <c r="C24" s="39">
        <v>71105567</v>
      </c>
      <c r="D24" s="49">
        <f t="shared" si="1"/>
        <v>7.6092419783776358E-2</v>
      </c>
      <c r="F24" s="57" t="s">
        <v>137</v>
      </c>
      <c r="G24" s="66">
        <f t="shared" si="2"/>
        <v>1.7036461998249323E-2</v>
      </c>
      <c r="H24" s="58">
        <f t="shared" si="3"/>
        <v>1591994.6965927077</v>
      </c>
      <c r="I24" s="59">
        <f t="shared" si="4"/>
        <v>1591994.6965927077</v>
      </c>
      <c r="J24" s="59">
        <f t="shared" si="5"/>
        <v>1591994.6965927077</v>
      </c>
      <c r="K24" s="59">
        <f t="shared" si="6"/>
        <v>1591994.6965927077</v>
      </c>
      <c r="L24" s="59">
        <f t="shared" si="7"/>
        <v>1591994.6965927077</v>
      </c>
      <c r="M24" s="59">
        <f t="shared" si="8"/>
        <v>1591994.6965927077</v>
      </c>
      <c r="N24" s="59">
        <f t="shared" si="9"/>
        <v>1591994.6965927077</v>
      </c>
      <c r="O24" s="59">
        <f t="shared" si="10"/>
        <v>1591994.6965927077</v>
      </c>
      <c r="P24" s="59">
        <f t="shared" si="11"/>
        <v>1591994.6965927077</v>
      </c>
      <c r="Q24" s="59">
        <f t="shared" si="12"/>
        <v>1591994.7306656316</v>
      </c>
      <c r="R24" s="59"/>
      <c r="S24" s="60"/>
      <c r="T24" s="61">
        <f t="shared" si="13"/>
        <v>15919946.999999998</v>
      </c>
    </row>
    <row r="25" spans="1:20" x14ac:dyDescent="0.25">
      <c r="A25" t="s">
        <v>137</v>
      </c>
      <c r="B25" s="38" t="s">
        <v>79</v>
      </c>
      <c r="C25" s="39">
        <v>15919947</v>
      </c>
      <c r="D25" s="49">
        <f t="shared" si="1"/>
        <v>1.7036461998249323E-2</v>
      </c>
      <c r="F25" s="57" t="s">
        <v>138</v>
      </c>
      <c r="G25" s="66">
        <f t="shared" si="2"/>
        <v>1.369485693568427E-3</v>
      </c>
      <c r="H25" s="58">
        <f t="shared" si="3"/>
        <v>127973.39972610287</v>
      </c>
      <c r="I25" s="59">
        <f t="shared" si="4"/>
        <v>127973.39972610287</v>
      </c>
      <c r="J25" s="59">
        <f t="shared" si="5"/>
        <v>127973.39972610287</v>
      </c>
      <c r="K25" s="59">
        <f t="shared" si="6"/>
        <v>127973.39972610287</v>
      </c>
      <c r="L25" s="59">
        <f t="shared" si="7"/>
        <v>127973.39972610287</v>
      </c>
      <c r="M25" s="59">
        <f t="shared" si="8"/>
        <v>127973.39972610287</v>
      </c>
      <c r="N25" s="59">
        <f t="shared" si="9"/>
        <v>127973.39972610287</v>
      </c>
      <c r="O25" s="59">
        <f t="shared" si="10"/>
        <v>127973.39972610287</v>
      </c>
      <c r="P25" s="59">
        <f t="shared" si="11"/>
        <v>127973.39972610287</v>
      </c>
      <c r="Q25" s="59">
        <f t="shared" si="12"/>
        <v>127973.40246507425</v>
      </c>
      <c r="R25" s="59"/>
      <c r="S25" s="60"/>
      <c r="T25" s="61">
        <f t="shared" si="13"/>
        <v>1279734</v>
      </c>
    </row>
    <row r="26" spans="1:20" x14ac:dyDescent="0.25">
      <c r="A26" t="s">
        <v>138</v>
      </c>
      <c r="B26" s="38" t="s">
        <v>80</v>
      </c>
      <c r="C26" s="39">
        <v>1279734</v>
      </c>
      <c r="D26" s="49">
        <f t="shared" si="1"/>
        <v>1.369485693568427E-3</v>
      </c>
      <c r="F26" s="57" t="s">
        <v>139</v>
      </c>
      <c r="G26" s="66">
        <f t="shared" si="2"/>
        <v>1.7560293213554564E-2</v>
      </c>
      <c r="H26" s="58">
        <f t="shared" si="3"/>
        <v>1640944.7964879414</v>
      </c>
      <c r="I26" s="59">
        <f t="shared" si="4"/>
        <v>1640944.7964879414</v>
      </c>
      <c r="J26" s="59">
        <f t="shared" si="5"/>
        <v>1640944.7964879414</v>
      </c>
      <c r="K26" s="59">
        <f t="shared" si="6"/>
        <v>1640944.7964879414</v>
      </c>
      <c r="L26" s="59">
        <f t="shared" si="7"/>
        <v>1640944.7964879414</v>
      </c>
      <c r="M26" s="59">
        <f t="shared" si="8"/>
        <v>1640944.7964879414</v>
      </c>
      <c r="N26" s="59">
        <f t="shared" si="9"/>
        <v>1640944.7964879414</v>
      </c>
      <c r="O26" s="59">
        <f t="shared" si="10"/>
        <v>1640944.7964879414</v>
      </c>
      <c r="P26" s="59">
        <f t="shared" si="11"/>
        <v>1640944.7964879414</v>
      </c>
      <c r="Q26" s="59">
        <f t="shared" si="12"/>
        <v>1640944.8316085278</v>
      </c>
      <c r="R26" s="59"/>
      <c r="S26" s="60"/>
      <c r="T26" s="61">
        <f t="shared" si="13"/>
        <v>16409448.000000002</v>
      </c>
    </row>
    <row r="27" spans="1:20" x14ac:dyDescent="0.25">
      <c r="A27" t="s">
        <v>139</v>
      </c>
      <c r="B27" s="38" t="s">
        <v>81</v>
      </c>
      <c r="C27" s="39">
        <v>16409448</v>
      </c>
      <c r="D27" s="49">
        <f t="shared" si="1"/>
        <v>1.7560293213554564E-2</v>
      </c>
      <c r="F27" s="57" t="s">
        <v>140</v>
      </c>
      <c r="G27" s="66">
        <f t="shared" si="2"/>
        <v>1.0080444985992663E-2</v>
      </c>
      <c r="H27" s="58">
        <f t="shared" si="3"/>
        <v>941980.49798391096</v>
      </c>
      <c r="I27" s="59">
        <f t="shared" si="4"/>
        <v>941980.49798391096</v>
      </c>
      <c r="J27" s="59">
        <f t="shared" si="5"/>
        <v>941980.49798391096</v>
      </c>
      <c r="K27" s="59">
        <f t="shared" si="6"/>
        <v>941980.49798391096</v>
      </c>
      <c r="L27" s="59">
        <f t="shared" si="7"/>
        <v>941980.49798391096</v>
      </c>
      <c r="M27" s="59">
        <f t="shared" si="8"/>
        <v>941980.49798391096</v>
      </c>
      <c r="N27" s="59">
        <f t="shared" si="9"/>
        <v>941980.49798391096</v>
      </c>
      <c r="O27" s="59">
        <f t="shared" si="10"/>
        <v>941980.49798391096</v>
      </c>
      <c r="P27" s="59">
        <f t="shared" si="11"/>
        <v>941980.49798391096</v>
      </c>
      <c r="Q27" s="59">
        <f t="shared" si="12"/>
        <v>941980.51814480091</v>
      </c>
      <c r="R27" s="59"/>
      <c r="S27" s="60"/>
      <c r="T27" s="61">
        <f t="shared" si="13"/>
        <v>9419805</v>
      </c>
    </row>
    <row r="28" spans="1:20" x14ac:dyDescent="0.25">
      <c r="A28" t="s">
        <v>140</v>
      </c>
      <c r="B28" s="38" t="s">
        <v>82</v>
      </c>
      <c r="C28" s="39">
        <v>9419805</v>
      </c>
      <c r="D28" s="49">
        <f t="shared" si="1"/>
        <v>1.0080444985992663E-2</v>
      </c>
      <c r="F28" s="57" t="s">
        <v>141</v>
      </c>
      <c r="G28" s="66">
        <f t="shared" si="2"/>
        <v>6.2955218829952184E-2</v>
      </c>
      <c r="H28" s="58">
        <f t="shared" si="3"/>
        <v>5882933.5874089561</v>
      </c>
      <c r="I28" s="59">
        <f t="shared" si="4"/>
        <v>5882933.5874089561</v>
      </c>
      <c r="J28" s="59">
        <f t="shared" si="5"/>
        <v>5882933.5874089561</v>
      </c>
      <c r="K28" s="59">
        <f t="shared" si="6"/>
        <v>5882933.5874089561</v>
      </c>
      <c r="L28" s="59">
        <f t="shared" si="7"/>
        <v>5882933.5874089561</v>
      </c>
      <c r="M28" s="59">
        <f t="shared" si="8"/>
        <v>5882933.5874089561</v>
      </c>
      <c r="N28" s="59">
        <f t="shared" si="9"/>
        <v>5882933.5874089561</v>
      </c>
      <c r="O28" s="59">
        <f t="shared" si="10"/>
        <v>5882933.5874089561</v>
      </c>
      <c r="P28" s="59">
        <f t="shared" si="11"/>
        <v>5882933.5874089561</v>
      </c>
      <c r="Q28" s="59">
        <f t="shared" si="12"/>
        <v>5882933.7133193938</v>
      </c>
      <c r="R28" s="59"/>
      <c r="S28" s="60"/>
      <c r="T28" s="61">
        <f t="shared" si="13"/>
        <v>58829336</v>
      </c>
    </row>
    <row r="29" spans="1:20" x14ac:dyDescent="0.25">
      <c r="A29" t="s">
        <v>141</v>
      </c>
      <c r="B29" s="38" t="s">
        <v>83</v>
      </c>
      <c r="C29" s="39">
        <v>58829336</v>
      </c>
      <c r="D29" s="49">
        <f t="shared" si="1"/>
        <v>6.2955218829952184E-2</v>
      </c>
      <c r="F29" s="57" t="s">
        <v>142</v>
      </c>
      <c r="G29" s="66">
        <f t="shared" si="2"/>
        <v>1.1371298370598671E-3</v>
      </c>
      <c r="H29" s="58">
        <f t="shared" si="3"/>
        <v>106260.59977257405</v>
      </c>
      <c r="I29" s="59">
        <f t="shared" si="4"/>
        <v>106260.59977257405</v>
      </c>
      <c r="J29" s="59">
        <f t="shared" si="5"/>
        <v>106260.59977257405</v>
      </c>
      <c r="K29" s="59">
        <f t="shared" si="6"/>
        <v>106260.59977257405</v>
      </c>
      <c r="L29" s="59">
        <f t="shared" si="7"/>
        <v>106260.59977257405</v>
      </c>
      <c r="M29" s="59">
        <f t="shared" si="8"/>
        <v>106260.59977257405</v>
      </c>
      <c r="N29" s="59">
        <f t="shared" si="9"/>
        <v>106260.59977257405</v>
      </c>
      <c r="O29" s="59">
        <f t="shared" si="10"/>
        <v>106260.59977257405</v>
      </c>
      <c r="P29" s="59">
        <f t="shared" si="11"/>
        <v>106260.59977257405</v>
      </c>
      <c r="Q29" s="59">
        <f t="shared" si="12"/>
        <v>106260.60204683371</v>
      </c>
      <c r="R29" s="59"/>
      <c r="S29" s="60"/>
      <c r="T29" s="61">
        <f t="shared" si="13"/>
        <v>1062606</v>
      </c>
    </row>
    <row r="30" spans="1:20" x14ac:dyDescent="0.25">
      <c r="A30" t="s">
        <v>142</v>
      </c>
      <c r="B30" s="38" t="s">
        <v>84</v>
      </c>
      <c r="C30" s="39">
        <v>1062606</v>
      </c>
      <c r="D30" s="49">
        <f t="shared" si="1"/>
        <v>1.1371298370598671E-3</v>
      </c>
      <c r="F30" s="57" t="s">
        <v>143</v>
      </c>
      <c r="G30" s="66">
        <f t="shared" si="2"/>
        <v>3.8544588526830095E-3</v>
      </c>
      <c r="H30" s="58">
        <f t="shared" si="3"/>
        <v>360184.99922910822</v>
      </c>
      <c r="I30" s="59">
        <f t="shared" si="4"/>
        <v>360184.99922910822</v>
      </c>
      <c r="J30" s="59">
        <f t="shared" si="5"/>
        <v>360184.99922910822</v>
      </c>
      <c r="K30" s="59">
        <f t="shared" si="6"/>
        <v>360184.99922910822</v>
      </c>
      <c r="L30" s="59">
        <f t="shared" si="7"/>
        <v>360184.99922910822</v>
      </c>
      <c r="M30" s="59">
        <f t="shared" si="8"/>
        <v>360184.99922910822</v>
      </c>
      <c r="N30" s="59">
        <f t="shared" si="9"/>
        <v>360184.99922910822</v>
      </c>
      <c r="O30" s="59">
        <f t="shared" si="10"/>
        <v>360184.99922910822</v>
      </c>
      <c r="P30" s="59">
        <f t="shared" si="11"/>
        <v>360184.99922910822</v>
      </c>
      <c r="Q30" s="59">
        <f t="shared" si="12"/>
        <v>360185.00693802594</v>
      </c>
      <c r="R30" s="59"/>
      <c r="S30" s="60"/>
      <c r="T30" s="61">
        <f t="shared" si="13"/>
        <v>3601849.9999999995</v>
      </c>
    </row>
    <row r="31" spans="1:20" x14ac:dyDescent="0.25">
      <c r="A31" t="s">
        <v>144</v>
      </c>
      <c r="B31" s="38" t="s">
        <v>85</v>
      </c>
      <c r="C31" s="39">
        <v>1490009</v>
      </c>
      <c r="D31" s="49">
        <f t="shared" si="1"/>
        <v>1.5945079280445767E-3</v>
      </c>
      <c r="F31" s="57" t="s">
        <v>144</v>
      </c>
      <c r="G31" s="66">
        <f t="shared" si="2"/>
        <v>1.5945079280445767E-3</v>
      </c>
      <c r="H31" s="58">
        <f t="shared" si="3"/>
        <v>149000.89968109841</v>
      </c>
      <c r="I31" s="59">
        <f t="shared" si="4"/>
        <v>149000.89968109841</v>
      </c>
      <c r="J31" s="59">
        <f t="shared" si="5"/>
        <v>149000.89968109841</v>
      </c>
      <c r="K31" s="59">
        <f t="shared" si="6"/>
        <v>149000.89968109841</v>
      </c>
      <c r="L31" s="59">
        <f t="shared" si="7"/>
        <v>149000.89968109841</v>
      </c>
      <c r="M31" s="59">
        <f t="shared" si="8"/>
        <v>149000.89968109841</v>
      </c>
      <c r="N31" s="59">
        <f t="shared" si="9"/>
        <v>149000.89968109841</v>
      </c>
      <c r="O31" s="59">
        <f t="shared" si="10"/>
        <v>149000.89968109841</v>
      </c>
      <c r="P31" s="59">
        <f t="shared" si="11"/>
        <v>149000.89968109841</v>
      </c>
      <c r="Q31" s="59">
        <f t="shared" si="12"/>
        <v>149000.90287011428</v>
      </c>
      <c r="R31" s="59"/>
      <c r="S31" s="60"/>
      <c r="T31" s="61">
        <f t="shared" si="13"/>
        <v>1490008.9999999998</v>
      </c>
    </row>
    <row r="32" spans="1:20" x14ac:dyDescent="0.25">
      <c r="A32" t="s">
        <v>145</v>
      </c>
      <c r="B32" s="38" t="s">
        <v>86</v>
      </c>
      <c r="C32" s="39">
        <v>6838791</v>
      </c>
      <c r="D32" s="49">
        <f t="shared" si="1"/>
        <v>7.3184165114035544E-3</v>
      </c>
      <c r="F32" s="57" t="s">
        <v>145</v>
      </c>
      <c r="G32" s="66">
        <f t="shared" si="2"/>
        <v>7.3184165114035544E-3</v>
      </c>
      <c r="H32" s="58">
        <f t="shared" si="3"/>
        <v>683879.09853631665</v>
      </c>
      <c r="I32" s="59">
        <f t="shared" si="4"/>
        <v>683879.09853631665</v>
      </c>
      <c r="J32" s="59">
        <f t="shared" si="5"/>
        <v>683879.09853631665</v>
      </c>
      <c r="K32" s="59">
        <f t="shared" si="6"/>
        <v>683879.09853631665</v>
      </c>
      <c r="L32" s="59">
        <f t="shared" si="7"/>
        <v>683879.09853631665</v>
      </c>
      <c r="M32" s="59">
        <f t="shared" si="8"/>
        <v>683879.09853631665</v>
      </c>
      <c r="N32" s="59">
        <f t="shared" si="9"/>
        <v>683879.09853631665</v>
      </c>
      <c r="O32" s="59">
        <f t="shared" si="10"/>
        <v>683879.09853631665</v>
      </c>
      <c r="P32" s="59">
        <f t="shared" si="11"/>
        <v>683879.09853631665</v>
      </c>
      <c r="Q32" s="59">
        <f t="shared" si="12"/>
        <v>683879.11317314976</v>
      </c>
      <c r="R32" s="59"/>
      <c r="S32" s="60"/>
      <c r="T32" s="61">
        <f t="shared" si="13"/>
        <v>6838790.9999999991</v>
      </c>
    </row>
    <row r="33" spans="1:20" x14ac:dyDescent="0.25">
      <c r="A33" t="s">
        <v>146</v>
      </c>
      <c r="B33" s="38" t="s">
        <v>87</v>
      </c>
      <c r="C33" s="39">
        <v>7661706</v>
      </c>
      <c r="D33" s="49">
        <f t="shared" si="1"/>
        <v>8.1990450791550266E-3</v>
      </c>
      <c r="F33" s="57" t="s">
        <v>146</v>
      </c>
      <c r="G33" s="66">
        <f t="shared" si="2"/>
        <v>8.1990450791550266E-3</v>
      </c>
      <c r="H33" s="58">
        <f t="shared" si="3"/>
        <v>766170.59836019098</v>
      </c>
      <c r="I33" s="59">
        <f t="shared" si="4"/>
        <v>766170.59836019098</v>
      </c>
      <c r="J33" s="59">
        <f t="shared" si="5"/>
        <v>766170.59836019098</v>
      </c>
      <c r="K33" s="59">
        <f t="shared" si="6"/>
        <v>766170.59836019098</v>
      </c>
      <c r="L33" s="59">
        <f t="shared" si="7"/>
        <v>766170.59836019098</v>
      </c>
      <c r="M33" s="59">
        <f t="shared" si="8"/>
        <v>766170.59836019098</v>
      </c>
      <c r="N33" s="59">
        <f t="shared" si="9"/>
        <v>766170.59836019098</v>
      </c>
      <c r="O33" s="59">
        <f t="shared" si="10"/>
        <v>766170.59836019098</v>
      </c>
      <c r="P33" s="59">
        <f t="shared" si="11"/>
        <v>766170.59836019098</v>
      </c>
      <c r="Q33" s="59">
        <f t="shared" si="12"/>
        <v>766170.61475828115</v>
      </c>
      <c r="R33" s="59"/>
      <c r="S33" s="60"/>
      <c r="T33" s="61">
        <f t="shared" si="13"/>
        <v>7661706</v>
      </c>
    </row>
    <row r="34" spans="1:20" x14ac:dyDescent="0.25">
      <c r="A34" t="s">
        <v>147</v>
      </c>
      <c r="B34" s="38" t="s">
        <v>88</v>
      </c>
      <c r="C34" s="39">
        <v>47934223</v>
      </c>
      <c r="D34" s="49">
        <f t="shared" si="1"/>
        <v>5.1295997942399467E-2</v>
      </c>
      <c r="F34" s="57" t="s">
        <v>147</v>
      </c>
      <c r="G34" s="66">
        <f t="shared" si="2"/>
        <v>5.1295997942399467E-2</v>
      </c>
      <c r="H34" s="58">
        <f t="shared" si="3"/>
        <v>4793422.2897407999</v>
      </c>
      <c r="I34" s="59">
        <f t="shared" si="4"/>
        <v>4793422.2897407999</v>
      </c>
      <c r="J34" s="59">
        <f t="shared" si="5"/>
        <v>4793422.2897407999</v>
      </c>
      <c r="K34" s="59">
        <f t="shared" si="6"/>
        <v>4793422.2897407999</v>
      </c>
      <c r="L34" s="59">
        <f t="shared" si="7"/>
        <v>4793422.2897407999</v>
      </c>
      <c r="M34" s="59">
        <f t="shared" si="8"/>
        <v>4793422.2897407999</v>
      </c>
      <c r="N34" s="59">
        <f t="shared" si="9"/>
        <v>4793422.2897407999</v>
      </c>
      <c r="O34" s="59">
        <f t="shared" si="10"/>
        <v>4793422.2897407999</v>
      </c>
      <c r="P34" s="59">
        <f t="shared" si="11"/>
        <v>4793422.2897407999</v>
      </c>
      <c r="Q34" s="59">
        <f t="shared" si="12"/>
        <v>4793422.392332796</v>
      </c>
      <c r="R34" s="59"/>
      <c r="S34" s="60"/>
      <c r="T34" s="61">
        <f t="shared" si="13"/>
        <v>47934223</v>
      </c>
    </row>
    <row r="35" spans="1:20" x14ac:dyDescent="0.25">
      <c r="A35" t="s">
        <v>148</v>
      </c>
      <c r="B35" s="38" t="s">
        <v>89</v>
      </c>
      <c r="C35" s="39">
        <v>8156090</v>
      </c>
      <c r="D35" s="49">
        <f t="shared" si="1"/>
        <v>8.7281017543149684E-3</v>
      </c>
      <c r="F35" s="57" t="s">
        <v>148</v>
      </c>
      <c r="G35" s="66">
        <f t="shared" si="2"/>
        <v>8.7281017543149684E-3</v>
      </c>
      <c r="H35" s="58">
        <f t="shared" si="3"/>
        <v>815608.99825437972</v>
      </c>
      <c r="I35" s="59">
        <f t="shared" si="4"/>
        <v>815608.99825437972</v>
      </c>
      <c r="J35" s="59">
        <f t="shared" si="5"/>
        <v>815608.99825437972</v>
      </c>
      <c r="K35" s="59">
        <f t="shared" si="6"/>
        <v>815608.99825437972</v>
      </c>
      <c r="L35" s="59">
        <f t="shared" si="7"/>
        <v>815608.99825437972</v>
      </c>
      <c r="M35" s="59">
        <f t="shared" si="8"/>
        <v>815608.99825437972</v>
      </c>
      <c r="N35" s="59">
        <f t="shared" si="9"/>
        <v>815608.99825437972</v>
      </c>
      <c r="O35" s="59">
        <f t="shared" si="10"/>
        <v>815608.99825437972</v>
      </c>
      <c r="P35" s="59">
        <f t="shared" si="11"/>
        <v>815608.99825437972</v>
      </c>
      <c r="Q35" s="59">
        <f t="shared" si="12"/>
        <v>815609.01571058319</v>
      </c>
      <c r="R35" s="59"/>
      <c r="S35" s="60"/>
      <c r="T35" s="61">
        <f t="shared" si="13"/>
        <v>8156090</v>
      </c>
    </row>
    <row r="36" spans="1:20" x14ac:dyDescent="0.25">
      <c r="A36" t="s">
        <v>149</v>
      </c>
      <c r="B36" s="38" t="s">
        <v>90</v>
      </c>
      <c r="C36" s="39">
        <v>38313178</v>
      </c>
      <c r="D36" s="49">
        <f t="shared" si="1"/>
        <v>4.1000199374354826E-2</v>
      </c>
      <c r="F36" s="57" t="s">
        <v>149</v>
      </c>
      <c r="G36" s="66">
        <f t="shared" si="2"/>
        <v>4.1000199374354826E-2</v>
      </c>
      <c r="H36" s="58">
        <f t="shared" si="3"/>
        <v>3831317.7917999602</v>
      </c>
      <c r="I36" s="59">
        <f t="shared" si="4"/>
        <v>3831317.7917999602</v>
      </c>
      <c r="J36" s="59">
        <f t="shared" si="5"/>
        <v>3831317.7917999602</v>
      </c>
      <c r="K36" s="59">
        <f t="shared" si="6"/>
        <v>3831317.7917999602</v>
      </c>
      <c r="L36" s="59">
        <f t="shared" si="7"/>
        <v>3831317.7917999602</v>
      </c>
      <c r="M36" s="59">
        <f t="shared" si="8"/>
        <v>3831317.7917999602</v>
      </c>
      <c r="N36" s="59">
        <f t="shared" si="9"/>
        <v>3831317.7917999602</v>
      </c>
      <c r="O36" s="59">
        <f t="shared" si="10"/>
        <v>3831317.7917999602</v>
      </c>
      <c r="P36" s="59">
        <f t="shared" si="11"/>
        <v>3831317.7917999602</v>
      </c>
      <c r="Q36" s="59">
        <f t="shared" si="12"/>
        <v>3831317.8738003592</v>
      </c>
      <c r="R36" s="59"/>
      <c r="S36" s="60"/>
      <c r="T36" s="61">
        <f t="shared" si="13"/>
        <v>38313178</v>
      </c>
    </row>
    <row r="37" spans="1:20" x14ac:dyDescent="0.25">
      <c r="A37" t="s">
        <v>150</v>
      </c>
      <c r="B37" s="40" t="s">
        <v>91</v>
      </c>
      <c r="C37" s="39">
        <v>2085216</v>
      </c>
      <c r="D37" s="49">
        <f t="shared" si="1"/>
        <v>2.2314586312467909E-3</v>
      </c>
      <c r="F37" s="57" t="s">
        <v>150</v>
      </c>
      <c r="G37" s="66">
        <f t="shared" si="2"/>
        <v>2.2314586312467909E-3</v>
      </c>
      <c r="H37" s="58">
        <f t="shared" si="3"/>
        <v>208521.59955370825</v>
      </c>
      <c r="I37" s="59">
        <f t="shared" si="4"/>
        <v>208521.59955370825</v>
      </c>
      <c r="J37" s="59">
        <f t="shared" si="5"/>
        <v>208521.59955370825</v>
      </c>
      <c r="K37" s="59">
        <f t="shared" si="6"/>
        <v>208521.59955370825</v>
      </c>
      <c r="L37" s="59">
        <f t="shared" si="7"/>
        <v>208521.59955370825</v>
      </c>
      <c r="M37" s="59">
        <f t="shared" si="8"/>
        <v>208521.59955370825</v>
      </c>
      <c r="N37" s="59">
        <f t="shared" si="9"/>
        <v>208521.59955370825</v>
      </c>
      <c r="O37" s="59">
        <f t="shared" si="10"/>
        <v>208521.59955370825</v>
      </c>
      <c r="P37" s="59">
        <f t="shared" si="11"/>
        <v>208521.59955370825</v>
      </c>
      <c r="Q37" s="59">
        <f t="shared" si="12"/>
        <v>208521.60401662553</v>
      </c>
      <c r="R37" s="59"/>
      <c r="S37" s="60"/>
      <c r="T37" s="61">
        <f t="shared" si="13"/>
        <v>2085215.9999999998</v>
      </c>
    </row>
    <row r="38" spans="1:20" x14ac:dyDescent="0.25">
      <c r="A38" t="s">
        <v>151</v>
      </c>
      <c r="B38" s="40" t="s">
        <v>92</v>
      </c>
      <c r="C38" s="39">
        <v>163080</v>
      </c>
      <c r="D38" s="49">
        <f t="shared" si="1"/>
        <v>1.7451730352334083E-4</v>
      </c>
      <c r="F38" s="57" t="s">
        <v>151</v>
      </c>
      <c r="G38" s="66">
        <f t="shared" si="2"/>
        <v>1.7451730352334083E-4</v>
      </c>
      <c r="H38" s="58">
        <f t="shared" si="3"/>
        <v>16307.999965096538</v>
      </c>
      <c r="I38" s="59">
        <f t="shared" si="4"/>
        <v>16307.999965096538</v>
      </c>
      <c r="J38" s="59">
        <f t="shared" si="5"/>
        <v>16307.999965096538</v>
      </c>
      <c r="K38" s="59">
        <f t="shared" si="6"/>
        <v>16307.999965096538</v>
      </c>
      <c r="L38" s="59">
        <f t="shared" si="7"/>
        <v>16307.999965096538</v>
      </c>
      <c r="M38" s="59">
        <f t="shared" si="8"/>
        <v>16307.999965096538</v>
      </c>
      <c r="N38" s="59">
        <f t="shared" si="9"/>
        <v>16307.999965096538</v>
      </c>
      <c r="O38" s="59">
        <f t="shared" si="10"/>
        <v>16307.999965096538</v>
      </c>
      <c r="P38" s="59">
        <f t="shared" si="11"/>
        <v>16307.999965096538</v>
      </c>
      <c r="Q38" s="59">
        <f t="shared" si="12"/>
        <v>16308.000314131144</v>
      </c>
      <c r="R38" s="59"/>
      <c r="S38" s="60"/>
      <c r="T38" s="61">
        <f t="shared" si="13"/>
        <v>163079.99999999997</v>
      </c>
    </row>
    <row r="39" spans="1:20" x14ac:dyDescent="0.25">
      <c r="A39" t="s">
        <v>152</v>
      </c>
      <c r="B39" s="38" t="s">
        <v>93</v>
      </c>
      <c r="C39" s="39">
        <v>15074154</v>
      </c>
      <c r="D39" s="49">
        <f t="shared" si="1"/>
        <v>1.6131350925776198E-2</v>
      </c>
      <c r="F39" s="57" t="s">
        <v>152</v>
      </c>
      <c r="G39" s="66">
        <f t="shared" si="2"/>
        <v>1.6131350925776198E-2</v>
      </c>
      <c r="H39" s="58">
        <f t="shared" si="3"/>
        <v>1507415.3967737297</v>
      </c>
      <c r="I39" s="59">
        <f t="shared" si="4"/>
        <v>1507415.3967737297</v>
      </c>
      <c r="J39" s="59">
        <f t="shared" si="5"/>
        <v>1507415.3967737297</v>
      </c>
      <c r="K39" s="59">
        <f t="shared" si="6"/>
        <v>1507415.3967737297</v>
      </c>
      <c r="L39" s="59">
        <f t="shared" si="7"/>
        <v>1507415.3967737297</v>
      </c>
      <c r="M39" s="59">
        <f t="shared" si="8"/>
        <v>1507415.3967737297</v>
      </c>
      <c r="N39" s="59">
        <f t="shared" si="9"/>
        <v>1507415.3967737297</v>
      </c>
      <c r="O39" s="59">
        <f t="shared" si="10"/>
        <v>1507415.3967737297</v>
      </c>
      <c r="P39" s="59">
        <f t="shared" si="11"/>
        <v>1507415.3967737297</v>
      </c>
      <c r="Q39" s="59">
        <f t="shared" si="12"/>
        <v>1507415.4290364317</v>
      </c>
      <c r="R39" s="59"/>
      <c r="S39" s="60"/>
      <c r="T39" s="61">
        <f t="shared" si="13"/>
        <v>15074153.999999998</v>
      </c>
    </row>
    <row r="40" spans="1:20" x14ac:dyDescent="0.25">
      <c r="A40" t="s">
        <v>153</v>
      </c>
      <c r="B40" s="38" t="s">
        <v>94</v>
      </c>
      <c r="C40" s="39">
        <v>4835059</v>
      </c>
      <c r="D40" s="49">
        <f t="shared" si="1"/>
        <v>5.174156604465666E-3</v>
      </c>
      <c r="F40" s="57" t="s">
        <v>153</v>
      </c>
      <c r="G40" s="66">
        <f t="shared" si="2"/>
        <v>5.174156604465666E-3</v>
      </c>
      <c r="H40" s="58">
        <f t="shared" si="3"/>
        <v>483505.89896516863</v>
      </c>
      <c r="I40" s="59">
        <f t="shared" si="4"/>
        <v>483505.89896516863</v>
      </c>
      <c r="J40" s="59">
        <f t="shared" si="5"/>
        <v>483505.89896516863</v>
      </c>
      <c r="K40" s="59">
        <f t="shared" si="6"/>
        <v>483505.89896516863</v>
      </c>
      <c r="L40" s="59">
        <f t="shared" si="7"/>
        <v>483505.89896516863</v>
      </c>
      <c r="M40" s="59">
        <f t="shared" si="8"/>
        <v>483505.89896516863</v>
      </c>
      <c r="N40" s="59">
        <f t="shared" si="9"/>
        <v>483505.89896516863</v>
      </c>
      <c r="O40" s="59">
        <f t="shared" si="10"/>
        <v>483505.89896516863</v>
      </c>
      <c r="P40" s="59">
        <f t="shared" si="11"/>
        <v>483505.89896516863</v>
      </c>
      <c r="Q40" s="59">
        <f t="shared" si="12"/>
        <v>483505.90931348188</v>
      </c>
      <c r="R40" s="59"/>
      <c r="S40" s="60"/>
      <c r="T40" s="61">
        <f t="shared" si="13"/>
        <v>4835059</v>
      </c>
    </row>
    <row r="41" spans="1:20" x14ac:dyDescent="0.25">
      <c r="A41" t="s">
        <v>154</v>
      </c>
      <c r="B41" s="38" t="s">
        <v>95</v>
      </c>
      <c r="C41" s="39">
        <v>22412661</v>
      </c>
      <c r="D41" s="49">
        <f t="shared" si="1"/>
        <v>2.3984530061949619E-2</v>
      </c>
      <c r="F41" s="57" t="s">
        <v>154</v>
      </c>
      <c r="G41" s="66">
        <f t="shared" si="2"/>
        <v>2.3984530061949619E-2</v>
      </c>
      <c r="H41" s="58">
        <f t="shared" si="3"/>
        <v>2241266.0952030942</v>
      </c>
      <c r="I41" s="59">
        <f t="shared" si="4"/>
        <v>2241266.0952030942</v>
      </c>
      <c r="J41" s="59">
        <f t="shared" si="5"/>
        <v>2241266.0952030942</v>
      </c>
      <c r="K41" s="59">
        <f t="shared" si="6"/>
        <v>2241266.0952030942</v>
      </c>
      <c r="L41" s="59">
        <f t="shared" si="7"/>
        <v>2241266.0952030942</v>
      </c>
      <c r="M41" s="59">
        <f t="shared" si="8"/>
        <v>2241266.0952030942</v>
      </c>
      <c r="N41" s="59">
        <f t="shared" si="9"/>
        <v>2241266.0952030942</v>
      </c>
      <c r="O41" s="59">
        <f t="shared" si="10"/>
        <v>2241266.0952030942</v>
      </c>
      <c r="P41" s="59">
        <f t="shared" si="11"/>
        <v>2241266.0952030942</v>
      </c>
      <c r="Q41" s="59">
        <f t="shared" si="12"/>
        <v>2241266.1431721542</v>
      </c>
      <c r="R41" s="59"/>
      <c r="S41" s="60"/>
      <c r="T41" s="61">
        <f t="shared" si="13"/>
        <v>22412661</v>
      </c>
    </row>
    <row r="42" spans="1:20" x14ac:dyDescent="0.25">
      <c r="A42" t="s">
        <v>155</v>
      </c>
      <c r="B42" s="38" t="s">
        <v>96</v>
      </c>
      <c r="C42" s="39">
        <v>161083252</v>
      </c>
      <c r="D42" s="49">
        <f t="shared" si="1"/>
        <v>0.17238051742586952</v>
      </c>
      <c r="F42" s="57" t="s">
        <v>155</v>
      </c>
      <c r="G42" s="66">
        <f t="shared" si="2"/>
        <v>0.17238051742586952</v>
      </c>
      <c r="H42" s="84">
        <f t="shared" si="3"/>
        <v>16108325.165523896</v>
      </c>
      <c r="I42" s="85">
        <f t="shared" si="4"/>
        <v>16108325.165523896</v>
      </c>
      <c r="J42" s="85">
        <f t="shared" si="5"/>
        <v>16108325.165523896</v>
      </c>
      <c r="K42" s="85">
        <f t="shared" si="6"/>
        <v>16108325.165523896</v>
      </c>
      <c r="L42" s="85">
        <f t="shared" si="7"/>
        <v>16108325.165523896</v>
      </c>
      <c r="M42" s="85">
        <f t="shared" si="8"/>
        <v>16108325.165523896</v>
      </c>
      <c r="N42" s="85">
        <f t="shared" si="9"/>
        <v>16108325.165523896</v>
      </c>
      <c r="O42" s="85">
        <f t="shared" si="10"/>
        <v>16108325.165523896</v>
      </c>
      <c r="P42" s="85">
        <f t="shared" si="11"/>
        <v>16108325.165523896</v>
      </c>
      <c r="Q42" s="85">
        <f t="shared" si="12"/>
        <v>16108325.510284932</v>
      </c>
      <c r="R42" s="59"/>
      <c r="S42" s="60"/>
      <c r="T42" s="61">
        <f t="shared" si="13"/>
        <v>161083252</v>
      </c>
    </row>
    <row r="43" spans="1:20" x14ac:dyDescent="0.25">
      <c r="A43" t="s">
        <v>156</v>
      </c>
      <c r="B43" s="38" t="s">
        <v>97</v>
      </c>
      <c r="C43" s="39">
        <v>1964124</v>
      </c>
      <c r="D43" s="49">
        <f t="shared" si="1"/>
        <v>2.1018740757019765E-3</v>
      </c>
      <c r="F43" s="57" t="s">
        <v>156</v>
      </c>
      <c r="G43" s="66">
        <f t="shared" si="2"/>
        <v>2.1018740757019765E-3</v>
      </c>
      <c r="H43" s="58">
        <f t="shared" si="3"/>
        <v>196412.3995796252</v>
      </c>
      <c r="I43" s="59">
        <f t="shared" si="4"/>
        <v>196412.3995796252</v>
      </c>
      <c r="J43" s="59">
        <f t="shared" si="5"/>
        <v>196412.3995796252</v>
      </c>
      <c r="K43" s="59">
        <f t="shared" si="6"/>
        <v>196412.3995796252</v>
      </c>
      <c r="L43" s="59">
        <f t="shared" si="7"/>
        <v>196412.3995796252</v>
      </c>
      <c r="M43" s="59">
        <f t="shared" si="8"/>
        <v>196412.3995796252</v>
      </c>
      <c r="N43" s="59">
        <f t="shared" si="9"/>
        <v>196412.3995796252</v>
      </c>
      <c r="O43" s="59">
        <f t="shared" si="10"/>
        <v>196412.3995796252</v>
      </c>
      <c r="P43" s="59">
        <f t="shared" si="11"/>
        <v>196412.3995796252</v>
      </c>
      <c r="Q43" s="59">
        <f t="shared" si="12"/>
        <v>196412.40378337333</v>
      </c>
      <c r="R43" s="59"/>
      <c r="S43" s="60"/>
      <c r="T43" s="61">
        <f t="shared" si="13"/>
        <v>1964123.9999999998</v>
      </c>
    </row>
    <row r="44" spans="1:20" x14ac:dyDescent="0.25">
      <c r="A44" t="s">
        <v>157</v>
      </c>
      <c r="B44" s="38" t="s">
        <v>98</v>
      </c>
      <c r="C44" s="39">
        <v>11052414</v>
      </c>
      <c r="D44" s="49">
        <f t="shared" si="1"/>
        <v>1.1827553891977077E-2</v>
      </c>
      <c r="F44" s="57" t="s">
        <v>157</v>
      </c>
      <c r="G44" s="66">
        <f t="shared" si="2"/>
        <v>1.1827553891977077E-2</v>
      </c>
      <c r="H44" s="58">
        <f t="shared" si="3"/>
        <v>1105241.3976344892</v>
      </c>
      <c r="I44" s="59">
        <f t="shared" si="4"/>
        <v>1105241.3976344892</v>
      </c>
      <c r="J44" s="59">
        <f t="shared" si="5"/>
        <v>1105241.3976344892</v>
      </c>
      <c r="K44" s="59">
        <f t="shared" si="6"/>
        <v>1105241.3976344892</v>
      </c>
      <c r="L44" s="59">
        <f t="shared" si="7"/>
        <v>1105241.3976344892</v>
      </c>
      <c r="M44" s="59">
        <f t="shared" si="8"/>
        <v>1105241.3976344892</v>
      </c>
      <c r="N44" s="59">
        <f t="shared" si="9"/>
        <v>1105241.3976344892</v>
      </c>
      <c r="O44" s="59">
        <f t="shared" si="10"/>
        <v>1105241.3976344892</v>
      </c>
      <c r="P44" s="59">
        <f t="shared" si="11"/>
        <v>1105241.3976344892</v>
      </c>
      <c r="Q44" s="59">
        <f t="shared" si="12"/>
        <v>1105241.4212895969</v>
      </c>
      <c r="R44" s="59"/>
      <c r="S44" s="60"/>
      <c r="T44" s="61">
        <f t="shared" si="13"/>
        <v>11052414</v>
      </c>
    </row>
    <row r="45" spans="1:20" x14ac:dyDescent="0.25">
      <c r="A45" t="s">
        <v>158</v>
      </c>
      <c r="B45" s="38" t="s">
        <v>99</v>
      </c>
      <c r="C45" s="39">
        <v>3535346</v>
      </c>
      <c r="D45" s="49">
        <f t="shared" si="1"/>
        <v>3.7832907219893853E-3</v>
      </c>
      <c r="F45" s="57" t="s">
        <v>158</v>
      </c>
      <c r="G45" s="66">
        <f t="shared" si="2"/>
        <v>3.7832907219893853E-3</v>
      </c>
      <c r="H45" s="58">
        <f t="shared" si="3"/>
        <v>353534.59924334183</v>
      </c>
      <c r="I45" s="59">
        <f t="shared" si="4"/>
        <v>353534.59924334183</v>
      </c>
      <c r="J45" s="59">
        <f t="shared" si="5"/>
        <v>353534.59924334183</v>
      </c>
      <c r="K45" s="59">
        <f t="shared" si="6"/>
        <v>353534.59924334183</v>
      </c>
      <c r="L45" s="59">
        <f t="shared" si="7"/>
        <v>353534.59924334183</v>
      </c>
      <c r="M45" s="59">
        <f t="shared" si="8"/>
        <v>353534.59924334183</v>
      </c>
      <c r="N45" s="59">
        <f t="shared" si="9"/>
        <v>353534.59924334183</v>
      </c>
      <c r="O45" s="59">
        <f t="shared" si="10"/>
        <v>353534.59924334183</v>
      </c>
      <c r="P45" s="59">
        <f t="shared" si="11"/>
        <v>353534.59924334183</v>
      </c>
      <c r="Q45" s="59">
        <f t="shared" si="12"/>
        <v>353534.60680992331</v>
      </c>
      <c r="R45" s="59"/>
      <c r="S45" s="60"/>
      <c r="T45" s="61">
        <f t="shared" si="13"/>
        <v>3535346.0000000005</v>
      </c>
    </row>
    <row r="46" spans="1:20" x14ac:dyDescent="0.25">
      <c r="A46" t="s">
        <v>159</v>
      </c>
      <c r="B46" s="38" t="s">
        <v>100</v>
      </c>
      <c r="C46" s="39">
        <v>5766960</v>
      </c>
      <c r="D46" s="49">
        <f t="shared" si="1"/>
        <v>6.171414696633344E-3</v>
      </c>
      <c r="F46" s="57" t="s">
        <v>159</v>
      </c>
      <c r="G46" s="66">
        <f t="shared" si="2"/>
        <v>6.171414696633344E-3</v>
      </c>
      <c r="H46" s="58">
        <f t="shared" si="3"/>
        <v>576695.99876571703</v>
      </c>
      <c r="I46" s="59">
        <f t="shared" si="4"/>
        <v>576695.99876571703</v>
      </c>
      <c r="J46" s="59">
        <f t="shared" si="5"/>
        <v>576695.99876571703</v>
      </c>
      <c r="K46" s="59">
        <f t="shared" si="6"/>
        <v>576695.99876571703</v>
      </c>
      <c r="L46" s="59">
        <f t="shared" si="7"/>
        <v>576695.99876571703</v>
      </c>
      <c r="M46" s="59">
        <f t="shared" si="8"/>
        <v>576695.99876571703</v>
      </c>
      <c r="N46" s="59">
        <f t="shared" si="9"/>
        <v>576695.99876571703</v>
      </c>
      <c r="O46" s="59">
        <f t="shared" si="10"/>
        <v>576695.99876571703</v>
      </c>
      <c r="P46" s="59">
        <f t="shared" si="11"/>
        <v>576695.99876571703</v>
      </c>
      <c r="Q46" s="59">
        <f t="shared" si="12"/>
        <v>576696.01110854652</v>
      </c>
      <c r="R46" s="59"/>
      <c r="S46" s="60"/>
      <c r="T46" s="61">
        <f t="shared" si="13"/>
        <v>5766960.0000000009</v>
      </c>
    </row>
    <row r="47" spans="1:20" x14ac:dyDescent="0.25">
      <c r="A47" t="s">
        <v>160</v>
      </c>
      <c r="B47" s="38" t="s">
        <v>101</v>
      </c>
      <c r="C47" s="39">
        <v>9355123</v>
      </c>
      <c r="D47" s="49">
        <f t="shared" si="1"/>
        <v>1.001122663778015E-2</v>
      </c>
      <c r="F47" s="57" t="s">
        <v>160</v>
      </c>
      <c r="G47" s="66">
        <f t="shared" si="2"/>
        <v>1.001122663778015E-2</v>
      </c>
      <c r="H47" s="58">
        <f t="shared" si="3"/>
        <v>935512.29799775465</v>
      </c>
      <c r="I47" s="59">
        <f t="shared" si="4"/>
        <v>935512.29799775465</v>
      </c>
      <c r="J47" s="59">
        <f t="shared" si="5"/>
        <v>935512.29799775465</v>
      </c>
      <c r="K47" s="59">
        <f t="shared" si="6"/>
        <v>935512.29799775465</v>
      </c>
      <c r="L47" s="59">
        <f t="shared" si="7"/>
        <v>935512.29799775465</v>
      </c>
      <c r="M47" s="59">
        <f t="shared" si="8"/>
        <v>935512.29799775465</v>
      </c>
      <c r="N47" s="59">
        <f t="shared" si="9"/>
        <v>935512.29799775465</v>
      </c>
      <c r="O47" s="59">
        <f t="shared" si="10"/>
        <v>935512.29799775465</v>
      </c>
      <c r="P47" s="59">
        <f t="shared" si="11"/>
        <v>935512.29799775465</v>
      </c>
      <c r="Q47" s="59">
        <f t="shared" si="12"/>
        <v>935512.31802020792</v>
      </c>
      <c r="R47" s="59"/>
      <c r="S47" s="60"/>
      <c r="T47" s="61">
        <f t="shared" si="13"/>
        <v>9355123</v>
      </c>
    </row>
    <row r="48" spans="1:20" x14ac:dyDescent="0.25">
      <c r="A48" t="s">
        <v>161</v>
      </c>
      <c r="B48" s="38" t="s">
        <v>102</v>
      </c>
      <c r="C48" s="39">
        <v>18195848</v>
      </c>
      <c r="D48" s="49">
        <f t="shared" si="1"/>
        <v>1.9471978956834526E-2</v>
      </c>
      <c r="F48" s="57" t="s">
        <v>161</v>
      </c>
      <c r="G48" s="66">
        <f t="shared" si="2"/>
        <v>1.9471978956834526E-2</v>
      </c>
      <c r="H48" s="58">
        <f t="shared" si="3"/>
        <v>1819584.7961056042</v>
      </c>
      <c r="I48" s="59">
        <f t="shared" si="4"/>
        <v>1819584.7961056042</v>
      </c>
      <c r="J48" s="59">
        <f t="shared" si="5"/>
        <v>1819584.7961056042</v>
      </c>
      <c r="K48" s="59">
        <f t="shared" si="6"/>
        <v>1819584.7961056042</v>
      </c>
      <c r="L48" s="59">
        <f t="shared" si="7"/>
        <v>1819584.7961056042</v>
      </c>
      <c r="M48" s="59">
        <f t="shared" si="8"/>
        <v>1819584.7961056042</v>
      </c>
      <c r="N48" s="59">
        <f t="shared" si="9"/>
        <v>1819584.7961056042</v>
      </c>
      <c r="O48" s="59">
        <f t="shared" si="10"/>
        <v>1819584.7961056042</v>
      </c>
      <c r="P48" s="59">
        <f t="shared" si="11"/>
        <v>1819584.7961056042</v>
      </c>
      <c r="Q48" s="59">
        <f t="shared" si="12"/>
        <v>1819584.8350495622</v>
      </c>
      <c r="R48" s="59"/>
      <c r="S48" s="60"/>
      <c r="T48" s="61">
        <f t="shared" si="13"/>
        <v>18195848</v>
      </c>
    </row>
    <row r="49" spans="1:20" x14ac:dyDescent="0.25">
      <c r="A49" t="s">
        <v>162</v>
      </c>
      <c r="B49" s="38" t="s">
        <v>103</v>
      </c>
      <c r="C49" s="39">
        <v>23390960</v>
      </c>
      <c r="D49" s="49">
        <f t="shared" si="1"/>
        <v>2.5031440189001254E-2</v>
      </c>
      <c r="F49" s="57" t="s">
        <v>162</v>
      </c>
      <c r="G49" s="66">
        <f t="shared" si="2"/>
        <v>2.5031440189001254E-2</v>
      </c>
      <c r="H49" s="58">
        <f t="shared" si="3"/>
        <v>2339095.9949937118</v>
      </c>
      <c r="I49" s="59">
        <f t="shared" si="4"/>
        <v>2339095.9949937118</v>
      </c>
      <c r="J49" s="59">
        <f t="shared" si="5"/>
        <v>2339095.9949937118</v>
      </c>
      <c r="K49" s="59">
        <f t="shared" si="6"/>
        <v>2339095.9949937118</v>
      </c>
      <c r="L49" s="59">
        <f t="shared" si="7"/>
        <v>2339095.9949937118</v>
      </c>
      <c r="M49" s="59">
        <f t="shared" si="8"/>
        <v>2339095.9949937118</v>
      </c>
      <c r="N49" s="59">
        <f t="shared" si="9"/>
        <v>2339095.9949937118</v>
      </c>
      <c r="O49" s="59">
        <f t="shared" si="10"/>
        <v>2339095.9949937118</v>
      </c>
      <c r="P49" s="59">
        <f t="shared" si="11"/>
        <v>2339095.9949937118</v>
      </c>
      <c r="Q49" s="59">
        <f t="shared" si="12"/>
        <v>2339096.0450565922</v>
      </c>
      <c r="R49" s="59"/>
      <c r="S49" s="60"/>
      <c r="T49" s="61">
        <f t="shared" si="13"/>
        <v>23390960.000000004</v>
      </c>
    </row>
    <row r="50" spans="1:20" x14ac:dyDescent="0.25">
      <c r="A50" t="s">
        <v>143</v>
      </c>
      <c r="B50" s="38" t="s">
        <v>30</v>
      </c>
      <c r="C50" s="39">
        <v>3601850</v>
      </c>
      <c r="D50" s="49">
        <f t="shared" si="1"/>
        <v>3.8544588526830095E-3</v>
      </c>
      <c r="F50" s="57" t="s">
        <v>163</v>
      </c>
      <c r="G50" s="66">
        <f t="shared" si="2"/>
        <v>7.0757959383424074E-3</v>
      </c>
      <c r="H50" s="58">
        <f t="shared" si="3"/>
        <v>661207.09858484077</v>
      </c>
      <c r="I50" s="59">
        <f t="shared" si="4"/>
        <v>661207.09858484077</v>
      </c>
      <c r="J50" s="59">
        <f t="shared" si="5"/>
        <v>661207.09858484077</v>
      </c>
      <c r="K50" s="59">
        <f t="shared" si="6"/>
        <v>661207.09858484077</v>
      </c>
      <c r="L50" s="59">
        <f t="shared" si="7"/>
        <v>661207.09858484077</v>
      </c>
      <c r="M50" s="59">
        <f t="shared" si="8"/>
        <v>661207.09858484077</v>
      </c>
      <c r="N50" s="59">
        <f t="shared" si="9"/>
        <v>661207.09858484077</v>
      </c>
      <c r="O50" s="59">
        <f t="shared" si="10"/>
        <v>661207.09858484077</v>
      </c>
      <c r="P50" s="59">
        <f t="shared" si="11"/>
        <v>661207.09858484077</v>
      </c>
      <c r="Q50" s="59">
        <f t="shared" si="12"/>
        <v>661207.1127364327</v>
      </c>
      <c r="R50" s="59"/>
      <c r="S50" s="60"/>
      <c r="T50" s="61">
        <f t="shared" si="13"/>
        <v>6612071.0000000009</v>
      </c>
    </row>
    <row r="51" spans="1:20" x14ac:dyDescent="0.25">
      <c r="A51" t="s">
        <v>164</v>
      </c>
      <c r="B51" s="38" t="s">
        <v>104</v>
      </c>
      <c r="C51" s="39">
        <v>33455768</v>
      </c>
      <c r="D51" s="49">
        <f t="shared" si="1"/>
        <v>3.5802124225303371E-2</v>
      </c>
      <c r="F51" s="57" t="s">
        <v>164</v>
      </c>
      <c r="G51" s="66">
        <f t="shared" si="2"/>
        <v>3.5802124225303371E-2</v>
      </c>
      <c r="H51" s="58">
        <f t="shared" si="3"/>
        <v>3345576.7928395751</v>
      </c>
      <c r="I51" s="59">
        <f t="shared" si="4"/>
        <v>3345576.7928395751</v>
      </c>
      <c r="J51" s="59">
        <f t="shared" si="5"/>
        <v>3345576.7928395751</v>
      </c>
      <c r="K51" s="59">
        <f t="shared" si="6"/>
        <v>3345576.7928395751</v>
      </c>
      <c r="L51" s="59">
        <f t="shared" si="7"/>
        <v>3345576.7928395751</v>
      </c>
      <c r="M51" s="59">
        <f t="shared" si="8"/>
        <v>3345576.7928395751</v>
      </c>
      <c r="N51" s="59">
        <f t="shared" si="9"/>
        <v>3345576.7928395751</v>
      </c>
      <c r="O51" s="59">
        <f t="shared" si="10"/>
        <v>3345576.7928395751</v>
      </c>
      <c r="P51" s="59">
        <f t="shared" si="11"/>
        <v>3345576.7928395751</v>
      </c>
      <c r="Q51" s="59">
        <f t="shared" si="12"/>
        <v>3345576.8644438237</v>
      </c>
      <c r="R51" s="59"/>
      <c r="S51" s="60"/>
      <c r="T51" s="61">
        <f t="shared" si="13"/>
        <v>33455768</v>
      </c>
    </row>
    <row r="52" spans="1:20" x14ac:dyDescent="0.25">
      <c r="A52" t="s">
        <v>165</v>
      </c>
      <c r="B52" s="38" t="s">
        <v>105</v>
      </c>
      <c r="C52" s="39">
        <v>9482892</v>
      </c>
      <c r="D52" s="49">
        <f t="shared" si="1"/>
        <v>1.0147956471934392E-2</v>
      </c>
      <c r="F52" s="57" t="s">
        <v>165</v>
      </c>
      <c r="G52" s="66">
        <f t="shared" si="2"/>
        <v>1.0147956471934392E-2</v>
      </c>
      <c r="H52" s="58">
        <f t="shared" si="3"/>
        <v>948289.19797040871</v>
      </c>
      <c r="I52" s="59">
        <f t="shared" si="4"/>
        <v>948289.19797040871</v>
      </c>
      <c r="J52" s="59">
        <f t="shared" si="5"/>
        <v>948289.19797040871</v>
      </c>
      <c r="K52" s="59">
        <f t="shared" si="6"/>
        <v>948289.19797040871</v>
      </c>
      <c r="L52" s="59">
        <f t="shared" si="7"/>
        <v>948289.19797040871</v>
      </c>
      <c r="M52" s="59">
        <f t="shared" si="8"/>
        <v>948289.19797040871</v>
      </c>
      <c r="N52" s="59">
        <f t="shared" si="9"/>
        <v>948289.19797040871</v>
      </c>
      <c r="O52" s="59">
        <f t="shared" si="10"/>
        <v>948289.19797040871</v>
      </c>
      <c r="P52" s="59">
        <f t="shared" si="11"/>
        <v>948289.19797040871</v>
      </c>
      <c r="Q52" s="59">
        <f t="shared" si="12"/>
        <v>948289.2182663217</v>
      </c>
      <c r="R52" s="59"/>
      <c r="S52" s="60"/>
      <c r="T52" s="61">
        <f t="shared" si="13"/>
        <v>9482892</v>
      </c>
    </row>
    <row r="53" spans="1:20" x14ac:dyDescent="0.25">
      <c r="A53" t="s">
        <v>166</v>
      </c>
      <c r="B53" s="38" t="s">
        <v>106</v>
      </c>
      <c r="C53" s="39">
        <v>5420003</v>
      </c>
      <c r="D53" s="49">
        <f t="shared" si="1"/>
        <v>5.8001245318151703E-3</v>
      </c>
      <c r="F53" s="57" t="s">
        <v>166</v>
      </c>
      <c r="G53" s="66">
        <f t="shared" si="2"/>
        <v>5.8001245318151703E-3</v>
      </c>
      <c r="H53" s="58">
        <f t="shared" si="3"/>
        <v>542000.29883997515</v>
      </c>
      <c r="I53" s="59">
        <f t="shared" si="4"/>
        <v>542000.29883997515</v>
      </c>
      <c r="J53" s="59">
        <f t="shared" si="5"/>
        <v>542000.29883997515</v>
      </c>
      <c r="K53" s="59">
        <f t="shared" si="6"/>
        <v>542000.29883997515</v>
      </c>
      <c r="L53" s="59">
        <f t="shared" si="7"/>
        <v>542000.29883997515</v>
      </c>
      <c r="M53" s="59">
        <f t="shared" si="8"/>
        <v>542000.29883997515</v>
      </c>
      <c r="N53" s="59">
        <f t="shared" si="9"/>
        <v>542000.29883997515</v>
      </c>
      <c r="O53" s="59">
        <f t="shared" si="10"/>
        <v>542000.29883997515</v>
      </c>
      <c r="P53" s="59">
        <f t="shared" si="11"/>
        <v>542000.29883997515</v>
      </c>
      <c r="Q53" s="59">
        <f t="shared" si="12"/>
        <v>542000.31044022413</v>
      </c>
      <c r="R53" s="59"/>
      <c r="S53" s="60"/>
      <c r="T53" s="61">
        <f t="shared" si="13"/>
        <v>5420003</v>
      </c>
    </row>
    <row r="54" spans="1:20" x14ac:dyDescent="0.25">
      <c r="A54" t="s">
        <v>167</v>
      </c>
      <c r="B54" s="38" t="s">
        <v>107</v>
      </c>
      <c r="C54" s="39">
        <v>3354250</v>
      </c>
      <c r="D54" s="49">
        <f t="shared" si="1"/>
        <v>3.5894939008043049E-3</v>
      </c>
      <c r="F54" s="57" t="s">
        <v>167</v>
      </c>
      <c r="G54" s="66">
        <f t="shared" si="2"/>
        <v>3.5894939008043049E-3</v>
      </c>
      <c r="H54" s="58">
        <f t="shared" si="3"/>
        <v>335424.99928210123</v>
      </c>
      <c r="I54" s="59">
        <f t="shared" si="4"/>
        <v>335424.99928210123</v>
      </c>
      <c r="J54" s="59">
        <f t="shared" si="5"/>
        <v>335424.99928210123</v>
      </c>
      <c r="K54" s="59">
        <f t="shared" si="6"/>
        <v>335424.99928210123</v>
      </c>
      <c r="L54" s="59">
        <f t="shared" si="7"/>
        <v>335424.99928210123</v>
      </c>
      <c r="M54" s="59">
        <f t="shared" si="8"/>
        <v>335424.99928210123</v>
      </c>
      <c r="N54" s="59">
        <f t="shared" si="9"/>
        <v>335424.99928210123</v>
      </c>
      <c r="O54" s="59">
        <f t="shared" si="10"/>
        <v>335424.99928210123</v>
      </c>
      <c r="P54" s="59">
        <f t="shared" si="11"/>
        <v>335424.99928210123</v>
      </c>
      <c r="Q54" s="59">
        <f t="shared" si="12"/>
        <v>335425.00646108901</v>
      </c>
      <c r="R54" s="59"/>
      <c r="S54" s="60"/>
      <c r="T54" s="61">
        <f t="shared" si="13"/>
        <v>3354250</v>
      </c>
    </row>
    <row r="55" spans="1:20" ht="15.75" thickBot="1" x14ac:dyDescent="0.3">
      <c r="B55" s="41" t="s">
        <v>108</v>
      </c>
      <c r="C55" s="70">
        <f>SUM(C4:C54)</f>
        <v>934463212</v>
      </c>
      <c r="D55" s="50">
        <f>SUM(D4:D54)</f>
        <v>0.99999999999999989</v>
      </c>
      <c r="F55" s="62" t="s">
        <v>168</v>
      </c>
      <c r="G55" s="67">
        <f>SUM(G4:G54)</f>
        <v>0.99999999999999978</v>
      </c>
      <c r="H55" s="63">
        <f>SUM(H4:H54)</f>
        <v>93446321.00000003</v>
      </c>
      <c r="I55" s="64">
        <f t="shared" ref="I55:S55" si="14">SUM(I4:I54)</f>
        <v>93446321.00000003</v>
      </c>
      <c r="J55" s="64">
        <f t="shared" si="14"/>
        <v>93446321.00000003</v>
      </c>
      <c r="K55" s="64">
        <f t="shared" si="14"/>
        <v>93446321.00000003</v>
      </c>
      <c r="L55" s="64">
        <f t="shared" si="14"/>
        <v>93446321.00000003</v>
      </c>
      <c r="M55" s="64">
        <f t="shared" si="14"/>
        <v>93446321.00000003</v>
      </c>
      <c r="N55" s="64">
        <f t="shared" si="14"/>
        <v>93446321.00000003</v>
      </c>
      <c r="O55" s="64">
        <f t="shared" si="14"/>
        <v>93446321.00000003</v>
      </c>
      <c r="P55" s="64">
        <f t="shared" si="14"/>
        <v>93446321.00000003</v>
      </c>
      <c r="Q55" s="64">
        <f t="shared" si="14"/>
        <v>93446323</v>
      </c>
      <c r="R55" s="64">
        <f t="shared" si="14"/>
        <v>0</v>
      </c>
      <c r="S55" s="65">
        <f t="shared" si="14"/>
        <v>0</v>
      </c>
      <c r="T55" s="63">
        <f>SUM(T4:T54)</f>
        <v>934463212</v>
      </c>
    </row>
    <row r="56" spans="1:20" ht="15.75" thickTop="1" x14ac:dyDescent="0.25"/>
    <row r="57" spans="1:20" x14ac:dyDescent="0.25">
      <c r="F57">
        <v>236783.19949322092</v>
      </c>
      <c r="H57" s="78">
        <f>$F57-H4</f>
        <v>0</v>
      </c>
      <c r="I57" s="78">
        <f t="shared" ref="I57:Q57" si="15">$F57-I4</f>
        <v>0</v>
      </c>
      <c r="J57" s="78">
        <f t="shared" si="15"/>
        <v>0</v>
      </c>
      <c r="K57" s="78">
        <f t="shared" si="15"/>
        <v>0</v>
      </c>
      <c r="L57" s="78">
        <f t="shared" si="15"/>
        <v>0</v>
      </c>
      <c r="M57" s="78">
        <f t="shared" si="15"/>
        <v>0</v>
      </c>
      <c r="N57" s="78">
        <f t="shared" si="15"/>
        <v>0</v>
      </c>
      <c r="O57" s="78">
        <f t="shared" si="15"/>
        <v>0</v>
      </c>
      <c r="P57" s="78">
        <f t="shared" si="15"/>
        <v>0</v>
      </c>
      <c r="Q57" s="78">
        <f t="shared" si="15"/>
        <v>-5.0677907129283994E-3</v>
      </c>
    </row>
    <row r="58" spans="1:20" x14ac:dyDescent="0.25">
      <c r="F58">
        <v>229804.39950815742</v>
      </c>
      <c r="H58" s="78">
        <f t="shared" ref="H58:Q58" si="16">$F58-H5</f>
        <v>0</v>
      </c>
      <c r="I58" s="78">
        <f t="shared" si="16"/>
        <v>0</v>
      </c>
      <c r="J58" s="78">
        <f t="shared" si="16"/>
        <v>0</v>
      </c>
      <c r="K58" s="78">
        <f t="shared" si="16"/>
        <v>0</v>
      </c>
      <c r="L58" s="78">
        <f t="shared" si="16"/>
        <v>0</v>
      </c>
      <c r="M58" s="78">
        <f t="shared" si="16"/>
        <v>0</v>
      </c>
      <c r="N58" s="78">
        <f t="shared" si="16"/>
        <v>0</v>
      </c>
      <c r="O58" s="78">
        <f t="shared" si="16"/>
        <v>0</v>
      </c>
      <c r="P58" s="78">
        <f t="shared" si="16"/>
        <v>0</v>
      </c>
      <c r="Q58" s="78">
        <f t="shared" si="16"/>
        <v>-4.9184258095920086E-3</v>
      </c>
    </row>
    <row r="59" spans="1:20" x14ac:dyDescent="0.25">
      <c r="F59">
        <v>189205.39959505005</v>
      </c>
      <c r="H59" s="78">
        <f t="shared" ref="H59:Q59" si="17">$F59-H6</f>
        <v>0</v>
      </c>
      <c r="I59" s="78">
        <f t="shared" si="17"/>
        <v>0</v>
      </c>
      <c r="J59" s="78">
        <f t="shared" si="17"/>
        <v>0</v>
      </c>
      <c r="K59" s="78">
        <f t="shared" si="17"/>
        <v>0</v>
      </c>
      <c r="L59" s="78">
        <f t="shared" si="17"/>
        <v>0</v>
      </c>
      <c r="M59" s="78">
        <f t="shared" si="17"/>
        <v>0</v>
      </c>
      <c r="N59" s="78">
        <f t="shared" si="17"/>
        <v>0</v>
      </c>
      <c r="O59" s="78">
        <f t="shared" si="17"/>
        <v>0</v>
      </c>
      <c r="P59" s="78">
        <f t="shared" si="17"/>
        <v>0</v>
      </c>
      <c r="Q59" s="78">
        <f t="shared" si="17"/>
        <v>-4.0494991699233651E-3</v>
      </c>
    </row>
    <row r="60" spans="1:20" x14ac:dyDescent="0.25">
      <c r="F60">
        <v>635425.29864002077</v>
      </c>
      <c r="H60" s="78">
        <f t="shared" ref="H60:Q60" si="18">$F60-H7</f>
        <v>0</v>
      </c>
      <c r="I60" s="78">
        <f t="shared" si="18"/>
        <v>0</v>
      </c>
      <c r="J60" s="78">
        <f t="shared" si="18"/>
        <v>0</v>
      </c>
      <c r="K60" s="78">
        <f t="shared" si="18"/>
        <v>0</v>
      </c>
      <c r="L60" s="78">
        <f t="shared" si="18"/>
        <v>0</v>
      </c>
      <c r="M60" s="78">
        <f t="shared" si="18"/>
        <v>0</v>
      </c>
      <c r="N60" s="78">
        <f t="shared" si="18"/>
        <v>0</v>
      </c>
      <c r="O60" s="78">
        <f t="shared" si="18"/>
        <v>0</v>
      </c>
      <c r="P60" s="78">
        <f t="shared" si="18"/>
        <v>0</v>
      </c>
      <c r="Q60" s="78">
        <f t="shared" si="18"/>
        <v>-1.3599792728200555E-2</v>
      </c>
    </row>
    <row r="61" spans="1:20" x14ac:dyDescent="0.25">
      <c r="F61">
        <v>1288871.8972414711</v>
      </c>
      <c r="H61" s="78">
        <f t="shared" ref="H61:Q61" si="19">$F61-H8</f>
        <v>0</v>
      </c>
      <c r="I61" s="78">
        <f t="shared" si="19"/>
        <v>0</v>
      </c>
      <c r="J61" s="78">
        <f t="shared" si="19"/>
        <v>0</v>
      </c>
      <c r="K61" s="78">
        <f t="shared" si="19"/>
        <v>0</v>
      </c>
      <c r="L61" s="78">
        <f t="shared" si="19"/>
        <v>0</v>
      </c>
      <c r="M61" s="78">
        <f t="shared" si="19"/>
        <v>0</v>
      </c>
      <c r="N61" s="78">
        <f t="shared" si="19"/>
        <v>0</v>
      </c>
      <c r="O61" s="78">
        <f t="shared" si="19"/>
        <v>0</v>
      </c>
      <c r="P61" s="78">
        <f t="shared" si="19"/>
        <v>0</v>
      </c>
      <c r="Q61" s="78">
        <f t="shared" si="19"/>
        <v>-2.7585289208218455E-2</v>
      </c>
    </row>
    <row r="62" spans="1:20" x14ac:dyDescent="0.25">
      <c r="F62">
        <v>4488399.9903936293</v>
      </c>
      <c r="H62" s="78">
        <f t="shared" ref="H62:Q62" si="20">$F62-H9</f>
        <v>0</v>
      </c>
      <c r="I62" s="78">
        <f t="shared" si="20"/>
        <v>0</v>
      </c>
      <c r="J62" s="78">
        <f t="shared" si="20"/>
        <v>0</v>
      </c>
      <c r="K62" s="78">
        <f t="shared" si="20"/>
        <v>0</v>
      </c>
      <c r="L62" s="78">
        <f t="shared" si="20"/>
        <v>0</v>
      </c>
      <c r="M62" s="78">
        <f t="shared" si="20"/>
        <v>0</v>
      </c>
      <c r="N62" s="78">
        <f t="shared" si="20"/>
        <v>0</v>
      </c>
      <c r="O62" s="78">
        <f t="shared" si="20"/>
        <v>0</v>
      </c>
      <c r="P62" s="78">
        <f t="shared" si="20"/>
        <v>0</v>
      </c>
      <c r="Q62" s="78">
        <f t="shared" si="20"/>
        <v>-9.6063707023859024E-2</v>
      </c>
    </row>
    <row r="63" spans="1:20" x14ac:dyDescent="0.25">
      <c r="F63">
        <v>2831460.7939399201</v>
      </c>
      <c r="H63" s="78">
        <f t="shared" ref="H63:Q63" si="21">$F63-H10</f>
        <v>0</v>
      </c>
      <c r="I63" s="78">
        <f t="shared" si="21"/>
        <v>0</v>
      </c>
      <c r="J63" s="78">
        <f t="shared" si="21"/>
        <v>0</v>
      </c>
      <c r="K63" s="78">
        <f t="shared" si="21"/>
        <v>0</v>
      </c>
      <c r="L63" s="78">
        <f t="shared" si="21"/>
        <v>0</v>
      </c>
      <c r="M63" s="78">
        <f t="shared" si="21"/>
        <v>0</v>
      </c>
      <c r="N63" s="78">
        <f t="shared" si="21"/>
        <v>0</v>
      </c>
      <c r="O63" s="78">
        <f t="shared" si="21"/>
        <v>0</v>
      </c>
      <c r="P63" s="78">
        <f t="shared" si="21"/>
        <v>0</v>
      </c>
      <c r="Q63" s="78">
        <f t="shared" si="21"/>
        <v>-6.0600797645747662E-2</v>
      </c>
    </row>
    <row r="64" spans="1:20" x14ac:dyDescent="0.25">
      <c r="F64">
        <v>257669.19944851933</v>
      </c>
      <c r="H64" s="78">
        <f t="shared" ref="H64:Q64" si="22">$F64-H11</f>
        <v>0</v>
      </c>
      <c r="I64" s="78">
        <f t="shared" si="22"/>
        <v>0</v>
      </c>
      <c r="J64" s="78">
        <f t="shared" si="22"/>
        <v>0</v>
      </c>
      <c r="K64" s="78">
        <f t="shared" si="22"/>
        <v>0</v>
      </c>
      <c r="L64" s="78">
        <f t="shared" si="22"/>
        <v>0</v>
      </c>
      <c r="M64" s="78">
        <f t="shared" si="22"/>
        <v>0</v>
      </c>
      <c r="N64" s="78">
        <f t="shared" si="22"/>
        <v>0</v>
      </c>
      <c r="O64" s="78">
        <f t="shared" si="22"/>
        <v>0</v>
      </c>
      <c r="P64" s="78">
        <f t="shared" si="22"/>
        <v>0</v>
      </c>
      <c r="Q64" s="78">
        <f t="shared" si="22"/>
        <v>-5.5148067185655236E-3</v>
      </c>
    </row>
    <row r="65" spans="6:17" x14ac:dyDescent="0.25">
      <c r="F65">
        <v>2076763.9955551722</v>
      </c>
      <c r="H65" s="78">
        <f t="shared" ref="H65:Q65" si="23">$F65-H12</f>
        <v>0</v>
      </c>
      <c r="I65" s="78">
        <f t="shared" si="23"/>
        <v>0</v>
      </c>
      <c r="J65" s="78">
        <f t="shared" si="23"/>
        <v>0</v>
      </c>
      <c r="K65" s="78">
        <f t="shared" si="23"/>
        <v>0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-4.4448277447372675E-2</v>
      </c>
    </row>
    <row r="66" spans="6:17" x14ac:dyDescent="0.25">
      <c r="F66">
        <v>954754.79795657063</v>
      </c>
      <c r="H66" s="78">
        <f t="shared" ref="H66:Q66" si="24">$F66-H13</f>
        <v>0</v>
      </c>
      <c r="I66" s="78">
        <f t="shared" si="24"/>
        <v>0</v>
      </c>
      <c r="J66" s="78">
        <f t="shared" si="24"/>
        <v>0</v>
      </c>
      <c r="K66" s="78">
        <f t="shared" si="24"/>
        <v>0</v>
      </c>
      <c r="L66" s="78">
        <f t="shared" si="24"/>
        <v>0</v>
      </c>
      <c r="M66" s="78">
        <f t="shared" si="24"/>
        <v>0</v>
      </c>
      <c r="N66" s="78">
        <f t="shared" si="24"/>
        <v>0</v>
      </c>
      <c r="O66" s="78">
        <f t="shared" si="24"/>
        <v>0</v>
      </c>
      <c r="P66" s="78">
        <f t="shared" si="24"/>
        <v>0</v>
      </c>
      <c r="Q66" s="78">
        <f t="shared" si="24"/>
        <v>-2.0434294012375176E-2</v>
      </c>
    </row>
    <row r="67" spans="6:17" x14ac:dyDescent="0.25">
      <c r="F67">
        <v>534767.39885545545</v>
      </c>
      <c r="H67" s="78">
        <f t="shared" ref="H67:Q67" si="25">$F67-H14</f>
        <v>0</v>
      </c>
      <c r="I67" s="78">
        <f t="shared" si="25"/>
        <v>0</v>
      </c>
      <c r="J67" s="78">
        <f t="shared" si="25"/>
        <v>0</v>
      </c>
      <c r="K67" s="78">
        <f t="shared" si="25"/>
        <v>0</v>
      </c>
      <c r="L67" s="78">
        <f t="shared" si="25"/>
        <v>0</v>
      </c>
      <c r="M67" s="78">
        <f t="shared" si="25"/>
        <v>0</v>
      </c>
      <c r="N67" s="78">
        <f t="shared" si="25"/>
        <v>0</v>
      </c>
      <c r="O67" s="78">
        <f t="shared" si="25"/>
        <v>0</v>
      </c>
      <c r="P67" s="78">
        <f t="shared" si="25"/>
        <v>0</v>
      </c>
      <c r="Q67" s="78">
        <f t="shared" si="25"/>
        <v>-1.1445445707067847E-2</v>
      </c>
    </row>
    <row r="68" spans="6:17" x14ac:dyDescent="0.25">
      <c r="F68">
        <v>801366.59828486212</v>
      </c>
      <c r="H68" s="78">
        <f t="shared" ref="H68:Q68" si="26">$F68-H15</f>
        <v>0</v>
      </c>
      <c r="I68" s="78">
        <f t="shared" si="26"/>
        <v>0</v>
      </c>
      <c r="J68" s="78">
        <f t="shared" si="26"/>
        <v>0</v>
      </c>
      <c r="K68" s="78">
        <f t="shared" si="26"/>
        <v>0</v>
      </c>
      <c r="L68" s="78">
        <f t="shared" si="26"/>
        <v>0</v>
      </c>
      <c r="M68" s="78">
        <f t="shared" si="26"/>
        <v>0</v>
      </c>
      <c r="N68" s="78">
        <f t="shared" si="26"/>
        <v>0</v>
      </c>
      <c r="O68" s="78">
        <f t="shared" si="26"/>
        <v>0</v>
      </c>
      <c r="P68" s="78">
        <f t="shared" si="26"/>
        <v>0</v>
      </c>
      <c r="Q68" s="78">
        <f t="shared" si="26"/>
        <v>-1.7151378211565316E-2</v>
      </c>
    </row>
    <row r="69" spans="6:17" x14ac:dyDescent="0.25">
      <c r="F69">
        <v>636660.998637376</v>
      </c>
      <c r="H69" s="78">
        <f t="shared" ref="H69:Q69" si="27">$F69-H16</f>
        <v>0</v>
      </c>
      <c r="I69" s="78">
        <f t="shared" si="27"/>
        <v>0</v>
      </c>
      <c r="J69" s="78">
        <f t="shared" si="27"/>
        <v>0</v>
      </c>
      <c r="K69" s="78">
        <f t="shared" si="27"/>
        <v>0</v>
      </c>
      <c r="L69" s="78">
        <f t="shared" si="27"/>
        <v>0</v>
      </c>
      <c r="M69" s="78">
        <f t="shared" si="27"/>
        <v>0</v>
      </c>
      <c r="N69" s="78">
        <f t="shared" si="27"/>
        <v>0</v>
      </c>
      <c r="O69" s="78">
        <f t="shared" si="27"/>
        <v>0</v>
      </c>
      <c r="P69" s="78">
        <f t="shared" si="27"/>
        <v>0</v>
      </c>
      <c r="Q69" s="78">
        <f t="shared" si="27"/>
        <v>-1.3626239961013198E-2</v>
      </c>
    </row>
    <row r="70" spans="6:17" x14ac:dyDescent="0.25">
      <c r="F70">
        <v>6938016.9851507964</v>
      </c>
      <c r="H70" s="78">
        <f t="shared" ref="H70:Q70" si="28">$F70-H17</f>
        <v>0</v>
      </c>
      <c r="I70" s="78">
        <f t="shared" si="28"/>
        <v>0</v>
      </c>
      <c r="J70" s="78">
        <f t="shared" si="28"/>
        <v>0</v>
      </c>
      <c r="K70" s="78">
        <f t="shared" si="28"/>
        <v>0</v>
      </c>
      <c r="L70" s="78">
        <f t="shared" si="28"/>
        <v>0</v>
      </c>
      <c r="M70" s="78">
        <f t="shared" si="28"/>
        <v>0</v>
      </c>
      <c r="N70" s="78">
        <f t="shared" si="28"/>
        <v>0</v>
      </c>
      <c r="O70" s="78">
        <f t="shared" si="28"/>
        <v>0</v>
      </c>
      <c r="P70" s="78">
        <f t="shared" si="28"/>
        <v>0</v>
      </c>
      <c r="Q70" s="78">
        <f t="shared" si="28"/>
        <v>-0.14849203079938889</v>
      </c>
    </row>
    <row r="71" spans="6:17" x14ac:dyDescent="0.25">
      <c r="F71">
        <v>209344.0995519479</v>
      </c>
      <c r="H71" s="78">
        <f t="shared" ref="H71:Q71" si="29">$F71-H18</f>
        <v>0</v>
      </c>
      <c r="I71" s="78">
        <f t="shared" si="29"/>
        <v>0</v>
      </c>
      <c r="J71" s="78">
        <f t="shared" si="29"/>
        <v>0</v>
      </c>
      <c r="K71" s="78">
        <f t="shared" si="29"/>
        <v>0</v>
      </c>
      <c r="L71" s="78">
        <f t="shared" si="29"/>
        <v>0</v>
      </c>
      <c r="M71" s="78">
        <f t="shared" si="29"/>
        <v>0</v>
      </c>
      <c r="N71" s="78">
        <f t="shared" si="29"/>
        <v>0</v>
      </c>
      <c r="O71" s="78">
        <f t="shared" si="29"/>
        <v>0</v>
      </c>
      <c r="P71" s="78">
        <f t="shared" si="29"/>
        <v>0</v>
      </c>
      <c r="Q71" s="78">
        <f t="shared" si="29"/>
        <v>-4.4805209327023476E-3</v>
      </c>
    </row>
    <row r="72" spans="6:17" x14ac:dyDescent="0.25">
      <c r="F72">
        <v>211672.79954696386</v>
      </c>
      <c r="H72" s="78">
        <f t="shared" ref="H72:Q72" si="30">$F72-H19</f>
        <v>0</v>
      </c>
      <c r="I72" s="78">
        <f t="shared" si="30"/>
        <v>0</v>
      </c>
      <c r="J72" s="78">
        <f t="shared" si="30"/>
        <v>0</v>
      </c>
      <c r="K72" s="78">
        <f t="shared" si="30"/>
        <v>0</v>
      </c>
      <c r="L72" s="78">
        <f t="shared" si="30"/>
        <v>0</v>
      </c>
      <c r="M72" s="78">
        <f t="shared" si="30"/>
        <v>0</v>
      </c>
      <c r="N72" s="78">
        <f t="shared" si="30"/>
        <v>0</v>
      </c>
      <c r="O72" s="78">
        <f t="shared" si="30"/>
        <v>0</v>
      </c>
      <c r="P72" s="78">
        <f t="shared" si="30"/>
        <v>0</v>
      </c>
      <c r="Q72" s="78">
        <f t="shared" si="30"/>
        <v>-4.5303613296709955E-3</v>
      </c>
    </row>
    <row r="73" spans="6:17" x14ac:dyDescent="0.25">
      <c r="F73">
        <v>4094811.9912360124</v>
      </c>
      <c r="H73" s="78">
        <f t="shared" ref="H73:Q73" si="31">$F73-H20</f>
        <v>0</v>
      </c>
      <c r="I73" s="78">
        <f t="shared" si="31"/>
        <v>0</v>
      </c>
      <c r="J73" s="78">
        <f t="shared" si="31"/>
        <v>0</v>
      </c>
      <c r="K73" s="78">
        <f t="shared" si="31"/>
        <v>0</v>
      </c>
      <c r="L73" s="78">
        <f t="shared" si="31"/>
        <v>0</v>
      </c>
      <c r="M73" s="78">
        <f t="shared" si="31"/>
        <v>0</v>
      </c>
      <c r="N73" s="78">
        <f t="shared" si="31"/>
        <v>0</v>
      </c>
      <c r="O73" s="78">
        <f t="shared" si="31"/>
        <v>0</v>
      </c>
      <c r="P73" s="78">
        <f t="shared" si="31"/>
        <v>0</v>
      </c>
      <c r="Q73" s="78">
        <f t="shared" si="31"/>
        <v>-8.7639875710010529E-2</v>
      </c>
    </row>
    <row r="74" spans="6:17" x14ac:dyDescent="0.25">
      <c r="F74">
        <v>3770934.3919291971</v>
      </c>
      <c r="H74" s="78">
        <f t="shared" ref="H74:Q74" si="32">$F74-H21</f>
        <v>0</v>
      </c>
      <c r="I74" s="78">
        <f t="shared" si="32"/>
        <v>0</v>
      </c>
      <c r="J74" s="78">
        <f t="shared" si="32"/>
        <v>0</v>
      </c>
      <c r="K74" s="78">
        <f t="shared" si="32"/>
        <v>0</v>
      </c>
      <c r="L74" s="78">
        <f t="shared" si="32"/>
        <v>0</v>
      </c>
      <c r="M74" s="78">
        <f t="shared" si="32"/>
        <v>0</v>
      </c>
      <c r="N74" s="78">
        <f t="shared" si="32"/>
        <v>0</v>
      </c>
      <c r="O74" s="78">
        <f t="shared" si="32"/>
        <v>0</v>
      </c>
      <c r="P74" s="78">
        <f t="shared" si="32"/>
        <v>0</v>
      </c>
      <c r="Q74" s="78">
        <f t="shared" si="32"/>
        <v>-8.0708032939583063E-2</v>
      </c>
    </row>
    <row r="75" spans="6:17" x14ac:dyDescent="0.25">
      <c r="F75">
        <v>533459.79885825398</v>
      </c>
      <c r="H75" s="78">
        <f t="shared" ref="H75:Q75" si="33">$F75-H22</f>
        <v>0</v>
      </c>
      <c r="I75" s="78">
        <f t="shared" si="33"/>
        <v>0</v>
      </c>
      <c r="J75" s="78">
        <f t="shared" si="33"/>
        <v>0</v>
      </c>
      <c r="K75" s="78">
        <f t="shared" si="33"/>
        <v>0</v>
      </c>
      <c r="L75" s="78">
        <f t="shared" si="33"/>
        <v>0</v>
      </c>
      <c r="M75" s="78">
        <f t="shared" si="33"/>
        <v>0</v>
      </c>
      <c r="N75" s="78">
        <f t="shared" si="33"/>
        <v>0</v>
      </c>
      <c r="O75" s="78">
        <f t="shared" si="33"/>
        <v>0</v>
      </c>
      <c r="P75" s="78">
        <f t="shared" si="33"/>
        <v>0</v>
      </c>
      <c r="Q75" s="78">
        <f t="shared" si="33"/>
        <v>-1.1417459696531296E-2</v>
      </c>
    </row>
    <row r="76" spans="6:17" x14ac:dyDescent="0.25">
      <c r="F76">
        <v>7110556.684781516</v>
      </c>
      <c r="H76" s="78">
        <f t="shared" ref="H76:Q76" si="34">$F76-H23</f>
        <v>0</v>
      </c>
      <c r="I76" s="78">
        <f t="shared" si="34"/>
        <v>0</v>
      </c>
      <c r="J76" s="78">
        <f t="shared" si="34"/>
        <v>0</v>
      </c>
      <c r="K76" s="78">
        <f t="shared" si="34"/>
        <v>0</v>
      </c>
      <c r="L76" s="78">
        <f t="shared" si="34"/>
        <v>0</v>
      </c>
      <c r="M76" s="78">
        <f t="shared" si="34"/>
        <v>0</v>
      </c>
      <c r="N76" s="78">
        <f t="shared" si="34"/>
        <v>0</v>
      </c>
      <c r="O76" s="78">
        <f t="shared" si="34"/>
        <v>0</v>
      </c>
      <c r="P76" s="78">
        <f t="shared" si="34"/>
        <v>0</v>
      </c>
      <c r="Q76" s="78">
        <f t="shared" si="34"/>
        <v>-0.15218483936041594</v>
      </c>
    </row>
    <row r="77" spans="6:17" x14ac:dyDescent="0.25">
      <c r="F77">
        <v>1591994.6965927077</v>
      </c>
      <c r="H77" s="78">
        <f t="shared" ref="H77:Q77" si="35">$F77-H24</f>
        <v>0</v>
      </c>
      <c r="I77" s="78">
        <f t="shared" si="35"/>
        <v>0</v>
      </c>
      <c r="J77" s="78">
        <f t="shared" si="35"/>
        <v>0</v>
      </c>
      <c r="K77" s="78">
        <f t="shared" si="35"/>
        <v>0</v>
      </c>
      <c r="L77" s="78">
        <f t="shared" si="35"/>
        <v>0</v>
      </c>
      <c r="M77" s="78">
        <f t="shared" si="35"/>
        <v>0</v>
      </c>
      <c r="N77" s="78">
        <f t="shared" si="35"/>
        <v>0</v>
      </c>
      <c r="O77" s="78">
        <f t="shared" si="35"/>
        <v>0</v>
      </c>
      <c r="P77" s="78">
        <f t="shared" si="35"/>
        <v>0</v>
      </c>
      <c r="Q77" s="78">
        <f t="shared" si="35"/>
        <v>-3.4072923939675093E-2</v>
      </c>
    </row>
    <row r="78" spans="6:17" x14ac:dyDescent="0.25">
      <c r="F78">
        <v>127973.39972610287</v>
      </c>
      <c r="H78" s="78">
        <f t="shared" ref="H78:Q78" si="36">$F78-H25</f>
        <v>0</v>
      </c>
      <c r="I78" s="78">
        <f t="shared" si="36"/>
        <v>0</v>
      </c>
      <c r="J78" s="78">
        <f t="shared" si="36"/>
        <v>0</v>
      </c>
      <c r="K78" s="78">
        <f t="shared" si="36"/>
        <v>0</v>
      </c>
      <c r="L78" s="78">
        <f t="shared" si="36"/>
        <v>0</v>
      </c>
      <c r="M78" s="78">
        <f t="shared" si="36"/>
        <v>0</v>
      </c>
      <c r="N78" s="78">
        <f t="shared" si="36"/>
        <v>0</v>
      </c>
      <c r="O78" s="78">
        <f t="shared" si="36"/>
        <v>0</v>
      </c>
      <c r="P78" s="78">
        <f t="shared" si="36"/>
        <v>0</v>
      </c>
      <c r="Q78" s="78">
        <f t="shared" si="36"/>
        <v>-2.7389713795855641E-3</v>
      </c>
    </row>
    <row r="79" spans="6:17" x14ac:dyDescent="0.25">
      <c r="F79">
        <v>1640944.7964879414</v>
      </c>
      <c r="H79" s="78">
        <f t="shared" ref="H79:Q79" si="37">$F79-H26</f>
        <v>0</v>
      </c>
      <c r="I79" s="78">
        <f t="shared" si="37"/>
        <v>0</v>
      </c>
      <c r="J79" s="78">
        <f t="shared" si="37"/>
        <v>0</v>
      </c>
      <c r="K79" s="78">
        <f t="shared" si="37"/>
        <v>0</v>
      </c>
      <c r="L79" s="78">
        <f t="shared" si="37"/>
        <v>0</v>
      </c>
      <c r="M79" s="78">
        <f t="shared" si="37"/>
        <v>0</v>
      </c>
      <c r="N79" s="78">
        <f t="shared" si="37"/>
        <v>0</v>
      </c>
      <c r="O79" s="78">
        <f t="shared" si="37"/>
        <v>0</v>
      </c>
      <c r="P79" s="78">
        <f t="shared" si="37"/>
        <v>0</v>
      </c>
      <c r="Q79" s="78">
        <f t="shared" si="37"/>
        <v>-3.5120586398988962E-2</v>
      </c>
    </row>
    <row r="80" spans="6:17" x14ac:dyDescent="0.25">
      <c r="F80">
        <v>941980.49798391096</v>
      </c>
      <c r="H80" s="78">
        <f t="shared" ref="H80:Q80" si="38">$F80-H27</f>
        <v>0</v>
      </c>
      <c r="I80" s="78">
        <f t="shared" si="38"/>
        <v>0</v>
      </c>
      <c r="J80" s="78">
        <f t="shared" si="38"/>
        <v>0</v>
      </c>
      <c r="K80" s="78">
        <f t="shared" si="38"/>
        <v>0</v>
      </c>
      <c r="L80" s="78">
        <f t="shared" si="38"/>
        <v>0</v>
      </c>
      <c r="M80" s="78">
        <f t="shared" si="38"/>
        <v>0</v>
      </c>
      <c r="N80" s="78">
        <f t="shared" si="38"/>
        <v>0</v>
      </c>
      <c r="O80" s="78">
        <f t="shared" si="38"/>
        <v>0</v>
      </c>
      <c r="P80" s="78">
        <f t="shared" si="38"/>
        <v>0</v>
      </c>
      <c r="Q80" s="78">
        <f t="shared" si="38"/>
        <v>-2.0160889951512218E-2</v>
      </c>
    </row>
    <row r="81" spans="6:17" x14ac:dyDescent="0.25">
      <c r="F81">
        <v>5882933.5874089561</v>
      </c>
      <c r="H81" s="78">
        <f t="shared" ref="H81:Q81" si="39">$F81-H28</f>
        <v>0</v>
      </c>
      <c r="I81" s="78">
        <f t="shared" si="39"/>
        <v>0</v>
      </c>
      <c r="J81" s="78">
        <f t="shared" si="39"/>
        <v>0</v>
      </c>
      <c r="K81" s="78">
        <f t="shared" si="39"/>
        <v>0</v>
      </c>
      <c r="L81" s="78">
        <f t="shared" si="39"/>
        <v>0</v>
      </c>
      <c r="M81" s="78">
        <f t="shared" si="39"/>
        <v>0</v>
      </c>
      <c r="N81" s="78">
        <f t="shared" si="39"/>
        <v>0</v>
      </c>
      <c r="O81" s="78">
        <f t="shared" si="39"/>
        <v>0</v>
      </c>
      <c r="P81" s="78">
        <f t="shared" si="39"/>
        <v>0</v>
      </c>
      <c r="Q81" s="78">
        <f t="shared" si="39"/>
        <v>-0.12591043766587973</v>
      </c>
    </row>
    <row r="82" spans="6:17" x14ac:dyDescent="0.25">
      <c r="F82">
        <v>106260.59977257405</v>
      </c>
      <c r="H82" s="78">
        <f t="shared" ref="H82:Q82" si="40">$F82-H29</f>
        <v>0</v>
      </c>
      <c r="I82" s="78">
        <f t="shared" si="40"/>
        <v>0</v>
      </c>
      <c r="J82" s="78">
        <f t="shared" si="40"/>
        <v>0</v>
      </c>
      <c r="K82" s="78">
        <f t="shared" si="40"/>
        <v>0</v>
      </c>
      <c r="L82" s="78">
        <f t="shared" si="40"/>
        <v>0</v>
      </c>
      <c r="M82" s="78">
        <f t="shared" si="40"/>
        <v>0</v>
      </c>
      <c r="N82" s="78">
        <f t="shared" si="40"/>
        <v>0</v>
      </c>
      <c r="O82" s="78">
        <f t="shared" si="40"/>
        <v>0</v>
      </c>
      <c r="P82" s="78">
        <f t="shared" si="40"/>
        <v>0</v>
      </c>
      <c r="Q82" s="78">
        <f t="shared" si="40"/>
        <v>-2.2742596629541367E-3</v>
      </c>
    </row>
    <row r="83" spans="6:17" x14ac:dyDescent="0.25">
      <c r="F83">
        <v>360184.99922910822</v>
      </c>
      <c r="H83" s="78">
        <f t="shared" ref="H83:Q83" si="41">$F83-H30</f>
        <v>0</v>
      </c>
      <c r="I83" s="78">
        <f t="shared" si="41"/>
        <v>0</v>
      </c>
      <c r="J83" s="78">
        <f t="shared" si="41"/>
        <v>0</v>
      </c>
      <c r="K83" s="78">
        <f t="shared" si="41"/>
        <v>0</v>
      </c>
      <c r="L83" s="78">
        <f t="shared" si="41"/>
        <v>0</v>
      </c>
      <c r="M83" s="78">
        <f t="shared" si="41"/>
        <v>0</v>
      </c>
      <c r="N83" s="78">
        <f t="shared" si="41"/>
        <v>0</v>
      </c>
      <c r="O83" s="78">
        <f t="shared" si="41"/>
        <v>0</v>
      </c>
      <c r="P83" s="78">
        <f t="shared" si="41"/>
        <v>0</v>
      </c>
      <c r="Q83" s="78">
        <f t="shared" si="41"/>
        <v>-7.7089177211746573E-3</v>
      </c>
    </row>
    <row r="84" spans="6:17" x14ac:dyDescent="0.25">
      <c r="F84">
        <v>149000.89968109841</v>
      </c>
      <c r="H84" s="78">
        <f t="shared" ref="H84:Q84" si="42">$F84-H31</f>
        <v>0</v>
      </c>
      <c r="I84" s="78">
        <f t="shared" si="42"/>
        <v>0</v>
      </c>
      <c r="J84" s="78">
        <f t="shared" si="42"/>
        <v>0</v>
      </c>
      <c r="K84" s="78">
        <f t="shared" si="42"/>
        <v>0</v>
      </c>
      <c r="L84" s="78">
        <f t="shared" si="42"/>
        <v>0</v>
      </c>
      <c r="M84" s="78">
        <f t="shared" si="42"/>
        <v>0</v>
      </c>
      <c r="N84" s="78">
        <f t="shared" si="42"/>
        <v>0</v>
      </c>
      <c r="O84" s="78">
        <f t="shared" si="42"/>
        <v>0</v>
      </c>
      <c r="P84" s="78">
        <f t="shared" si="42"/>
        <v>0</v>
      </c>
      <c r="Q84" s="78">
        <f t="shared" si="42"/>
        <v>-3.1890158716123551E-3</v>
      </c>
    </row>
    <row r="85" spans="6:17" x14ac:dyDescent="0.25">
      <c r="F85">
        <v>683879.09853631665</v>
      </c>
      <c r="H85" s="78">
        <f t="shared" ref="H85:Q85" si="43">$F85-H32</f>
        <v>0</v>
      </c>
      <c r="I85" s="78">
        <f t="shared" si="43"/>
        <v>0</v>
      </c>
      <c r="J85" s="78">
        <f t="shared" si="43"/>
        <v>0</v>
      </c>
      <c r="K85" s="78">
        <f t="shared" si="43"/>
        <v>0</v>
      </c>
      <c r="L85" s="78">
        <f t="shared" si="43"/>
        <v>0</v>
      </c>
      <c r="M85" s="78">
        <f t="shared" si="43"/>
        <v>0</v>
      </c>
      <c r="N85" s="78">
        <f t="shared" si="43"/>
        <v>0</v>
      </c>
      <c r="O85" s="78">
        <f t="shared" si="43"/>
        <v>0</v>
      </c>
      <c r="P85" s="78">
        <f t="shared" si="43"/>
        <v>0</v>
      </c>
      <c r="Q85" s="78">
        <f t="shared" si="43"/>
        <v>-1.4636833104304969E-2</v>
      </c>
    </row>
    <row r="86" spans="6:17" x14ac:dyDescent="0.25">
      <c r="F86">
        <v>766170.59836019098</v>
      </c>
      <c r="H86" s="78">
        <f t="shared" ref="H86:Q86" si="44">$F86-H33</f>
        <v>0</v>
      </c>
      <c r="I86" s="78">
        <f t="shared" si="44"/>
        <v>0</v>
      </c>
      <c r="J86" s="78">
        <f t="shared" si="44"/>
        <v>0</v>
      </c>
      <c r="K86" s="78">
        <f t="shared" si="44"/>
        <v>0</v>
      </c>
      <c r="L86" s="78">
        <f t="shared" si="44"/>
        <v>0</v>
      </c>
      <c r="M86" s="78">
        <f t="shared" si="44"/>
        <v>0</v>
      </c>
      <c r="N86" s="78">
        <f t="shared" si="44"/>
        <v>0</v>
      </c>
      <c r="O86" s="78">
        <f t="shared" si="44"/>
        <v>0</v>
      </c>
      <c r="P86" s="78">
        <f t="shared" si="44"/>
        <v>0</v>
      </c>
      <c r="Q86" s="78">
        <f t="shared" si="44"/>
        <v>-1.6398090170696378E-2</v>
      </c>
    </row>
    <row r="87" spans="6:17" x14ac:dyDescent="0.25">
      <c r="F87">
        <v>4793422.2897407999</v>
      </c>
      <c r="H87" s="78">
        <f t="shared" ref="H87:Q87" si="45">$F87-H34</f>
        <v>0</v>
      </c>
      <c r="I87" s="78">
        <f t="shared" si="45"/>
        <v>0</v>
      </c>
      <c r="J87" s="78">
        <f t="shared" si="45"/>
        <v>0</v>
      </c>
      <c r="K87" s="78">
        <f t="shared" si="45"/>
        <v>0</v>
      </c>
      <c r="L87" s="78">
        <f t="shared" si="45"/>
        <v>0</v>
      </c>
      <c r="M87" s="78">
        <f t="shared" si="45"/>
        <v>0</v>
      </c>
      <c r="N87" s="78">
        <f t="shared" si="45"/>
        <v>0</v>
      </c>
      <c r="O87" s="78">
        <f t="shared" si="45"/>
        <v>0</v>
      </c>
      <c r="P87" s="78">
        <f t="shared" si="45"/>
        <v>0</v>
      </c>
      <c r="Q87" s="78">
        <f t="shared" si="45"/>
        <v>-0.10259199608117342</v>
      </c>
    </row>
    <row r="88" spans="6:17" x14ac:dyDescent="0.25">
      <c r="F88">
        <v>815608.99825437972</v>
      </c>
      <c r="H88" s="78">
        <f t="shared" ref="H88:Q88" si="46">$F88-H35</f>
        <v>0</v>
      </c>
      <c r="I88" s="78">
        <f t="shared" si="46"/>
        <v>0</v>
      </c>
      <c r="J88" s="78">
        <f t="shared" si="46"/>
        <v>0</v>
      </c>
      <c r="K88" s="78">
        <f t="shared" si="46"/>
        <v>0</v>
      </c>
      <c r="L88" s="78">
        <f t="shared" si="46"/>
        <v>0</v>
      </c>
      <c r="M88" s="78">
        <f t="shared" si="46"/>
        <v>0</v>
      </c>
      <c r="N88" s="78">
        <f t="shared" si="46"/>
        <v>0</v>
      </c>
      <c r="O88" s="78">
        <f t="shared" si="46"/>
        <v>0</v>
      </c>
      <c r="P88" s="78">
        <f t="shared" si="46"/>
        <v>0</v>
      </c>
      <c r="Q88" s="78">
        <f t="shared" si="46"/>
        <v>-1.7456203466281295E-2</v>
      </c>
    </row>
    <row r="89" spans="6:17" x14ac:dyDescent="0.25">
      <c r="F89">
        <v>3831317.7917999602</v>
      </c>
      <c r="H89" s="78">
        <f t="shared" ref="H89:Q89" si="47">$F89-H36</f>
        <v>0</v>
      </c>
      <c r="I89" s="78">
        <f t="shared" si="47"/>
        <v>0</v>
      </c>
      <c r="J89" s="78">
        <f t="shared" si="47"/>
        <v>0</v>
      </c>
      <c r="K89" s="78">
        <f t="shared" si="47"/>
        <v>0</v>
      </c>
      <c r="L89" s="78">
        <f t="shared" si="47"/>
        <v>0</v>
      </c>
      <c r="M89" s="78">
        <f t="shared" si="47"/>
        <v>0</v>
      </c>
      <c r="N89" s="78">
        <f t="shared" si="47"/>
        <v>0</v>
      </c>
      <c r="O89" s="78">
        <f t="shared" si="47"/>
        <v>0</v>
      </c>
      <c r="P89" s="78">
        <f t="shared" si="47"/>
        <v>0</v>
      </c>
      <c r="Q89" s="78">
        <f t="shared" si="47"/>
        <v>-8.2000399008393288E-2</v>
      </c>
    </row>
    <row r="90" spans="6:17" x14ac:dyDescent="0.25">
      <c r="F90">
        <v>208521.59955370825</v>
      </c>
      <c r="H90" s="78">
        <f t="shared" ref="H90:Q90" si="48">$F90-H37</f>
        <v>0</v>
      </c>
      <c r="I90" s="78">
        <f t="shared" si="48"/>
        <v>0</v>
      </c>
      <c r="J90" s="78">
        <f t="shared" si="48"/>
        <v>0</v>
      </c>
      <c r="K90" s="78">
        <f t="shared" si="48"/>
        <v>0</v>
      </c>
      <c r="L90" s="78">
        <f t="shared" si="48"/>
        <v>0</v>
      </c>
      <c r="M90" s="78">
        <f t="shared" si="48"/>
        <v>0</v>
      </c>
      <c r="N90" s="78">
        <f t="shared" si="48"/>
        <v>0</v>
      </c>
      <c r="O90" s="78">
        <f t="shared" si="48"/>
        <v>0</v>
      </c>
      <c r="P90" s="78">
        <f t="shared" si="48"/>
        <v>0</v>
      </c>
      <c r="Q90" s="78">
        <f t="shared" si="48"/>
        <v>-4.4629172771237791E-3</v>
      </c>
    </row>
    <row r="91" spans="6:17" x14ac:dyDescent="0.25">
      <c r="F91">
        <v>16307.999965096538</v>
      </c>
      <c r="H91" s="78">
        <f t="shared" ref="H91:Q91" si="49">$F91-H38</f>
        <v>0</v>
      </c>
      <c r="I91" s="78">
        <f t="shared" si="49"/>
        <v>0</v>
      </c>
      <c r="J91" s="78">
        <f t="shared" si="49"/>
        <v>0</v>
      </c>
      <c r="K91" s="78">
        <f t="shared" si="49"/>
        <v>0</v>
      </c>
      <c r="L91" s="78">
        <f t="shared" si="49"/>
        <v>0</v>
      </c>
      <c r="M91" s="78">
        <f t="shared" si="49"/>
        <v>0</v>
      </c>
      <c r="N91" s="78">
        <f t="shared" si="49"/>
        <v>0</v>
      </c>
      <c r="O91" s="78">
        <f t="shared" si="49"/>
        <v>0</v>
      </c>
      <c r="P91" s="78">
        <f t="shared" si="49"/>
        <v>0</v>
      </c>
      <c r="Q91" s="78">
        <f t="shared" si="49"/>
        <v>-3.4903460618807003E-4</v>
      </c>
    </row>
    <row r="92" spans="6:17" x14ac:dyDescent="0.25">
      <c r="F92">
        <v>1507415.3967737297</v>
      </c>
      <c r="H92" s="78">
        <f t="shared" ref="H92:Q92" si="50">$F92-H39</f>
        <v>0</v>
      </c>
      <c r="I92" s="78">
        <f t="shared" si="50"/>
        <v>0</v>
      </c>
      <c r="J92" s="78">
        <f t="shared" si="50"/>
        <v>0</v>
      </c>
      <c r="K92" s="78">
        <f t="shared" si="50"/>
        <v>0</v>
      </c>
      <c r="L92" s="78">
        <f t="shared" si="50"/>
        <v>0</v>
      </c>
      <c r="M92" s="78">
        <f t="shared" si="50"/>
        <v>0</v>
      </c>
      <c r="N92" s="78">
        <f t="shared" si="50"/>
        <v>0</v>
      </c>
      <c r="O92" s="78">
        <f t="shared" si="50"/>
        <v>0</v>
      </c>
      <c r="P92" s="78">
        <f t="shared" si="50"/>
        <v>0</v>
      </c>
      <c r="Q92" s="78">
        <f t="shared" si="50"/>
        <v>-3.2262702006846666E-2</v>
      </c>
    </row>
    <row r="93" spans="6:17" x14ac:dyDescent="0.25">
      <c r="F93">
        <v>483505.89896516863</v>
      </c>
      <c r="H93" s="78">
        <f t="shared" ref="H93:Q93" si="51">$F93-H40</f>
        <v>0</v>
      </c>
      <c r="I93" s="78">
        <f t="shared" si="51"/>
        <v>0</v>
      </c>
      <c r="J93" s="78">
        <f t="shared" si="51"/>
        <v>0</v>
      </c>
      <c r="K93" s="78">
        <f t="shared" si="51"/>
        <v>0</v>
      </c>
      <c r="L93" s="78">
        <f t="shared" si="51"/>
        <v>0</v>
      </c>
      <c r="M93" s="78">
        <f t="shared" si="51"/>
        <v>0</v>
      </c>
      <c r="N93" s="78">
        <f t="shared" si="51"/>
        <v>0</v>
      </c>
      <c r="O93" s="78">
        <f t="shared" si="51"/>
        <v>0</v>
      </c>
      <c r="P93" s="78">
        <f t="shared" si="51"/>
        <v>0</v>
      </c>
      <c r="Q93" s="78">
        <f t="shared" si="51"/>
        <v>-1.0348313255235553E-2</v>
      </c>
    </row>
    <row r="94" spans="6:17" x14ac:dyDescent="0.25">
      <c r="F94">
        <v>2241266.0952030942</v>
      </c>
      <c r="H94" s="78">
        <f t="shared" ref="H94:Q94" si="52">$F94-H41</f>
        <v>0</v>
      </c>
      <c r="I94" s="78">
        <f t="shared" si="52"/>
        <v>0</v>
      </c>
      <c r="J94" s="78">
        <f t="shared" si="52"/>
        <v>0</v>
      </c>
      <c r="K94" s="78">
        <f t="shared" si="52"/>
        <v>0</v>
      </c>
      <c r="L94" s="78">
        <f t="shared" si="52"/>
        <v>0</v>
      </c>
      <c r="M94" s="78">
        <f t="shared" si="52"/>
        <v>0</v>
      </c>
      <c r="N94" s="78">
        <f t="shared" si="52"/>
        <v>0</v>
      </c>
      <c r="O94" s="78">
        <f t="shared" si="52"/>
        <v>0</v>
      </c>
      <c r="P94" s="78">
        <f t="shared" si="52"/>
        <v>0</v>
      </c>
      <c r="Q94" s="78">
        <f t="shared" si="52"/>
        <v>-4.7969060018658638E-2</v>
      </c>
    </row>
    <row r="95" spans="6:17" x14ac:dyDescent="0.25">
      <c r="F95">
        <v>16108325.165523896</v>
      </c>
      <c r="H95" s="78">
        <f t="shared" ref="H95:Q95" si="53">$F95-H42</f>
        <v>0</v>
      </c>
      <c r="I95" s="78">
        <f t="shared" si="53"/>
        <v>0</v>
      </c>
      <c r="J95" s="78">
        <f t="shared" si="53"/>
        <v>0</v>
      </c>
      <c r="K95" s="78">
        <f t="shared" si="53"/>
        <v>0</v>
      </c>
      <c r="L95" s="78">
        <f t="shared" si="53"/>
        <v>0</v>
      </c>
      <c r="M95" s="78">
        <f t="shared" si="53"/>
        <v>0</v>
      </c>
      <c r="N95" s="78">
        <f t="shared" si="53"/>
        <v>0</v>
      </c>
      <c r="O95" s="78">
        <f t="shared" si="53"/>
        <v>0</v>
      </c>
      <c r="P95" s="78">
        <f t="shared" si="53"/>
        <v>0</v>
      </c>
      <c r="Q95" s="78">
        <f t="shared" si="53"/>
        <v>-0.34476103633642197</v>
      </c>
    </row>
    <row r="96" spans="6:17" x14ac:dyDescent="0.25">
      <c r="F96">
        <v>196412.3995796252</v>
      </c>
      <c r="H96" s="78">
        <f t="shared" ref="H96:Q96" si="54">$F96-H43</f>
        <v>0</v>
      </c>
      <c r="I96" s="78">
        <f t="shared" si="54"/>
        <v>0</v>
      </c>
      <c r="J96" s="78">
        <f t="shared" si="54"/>
        <v>0</v>
      </c>
      <c r="K96" s="78">
        <f t="shared" si="54"/>
        <v>0</v>
      </c>
      <c r="L96" s="78">
        <f t="shared" si="54"/>
        <v>0</v>
      </c>
      <c r="M96" s="78">
        <f t="shared" si="54"/>
        <v>0</v>
      </c>
      <c r="N96" s="78">
        <f t="shared" si="54"/>
        <v>0</v>
      </c>
      <c r="O96" s="78">
        <f t="shared" si="54"/>
        <v>0</v>
      </c>
      <c r="P96" s="78">
        <f t="shared" si="54"/>
        <v>0</v>
      </c>
      <c r="Q96" s="78">
        <f t="shared" si="54"/>
        <v>-4.2037481325678527E-3</v>
      </c>
    </row>
    <row r="97" spans="6:17" x14ac:dyDescent="0.25">
      <c r="F97">
        <v>1105241.3976344892</v>
      </c>
      <c r="H97" s="78">
        <f t="shared" ref="H97:Q97" si="55">$F97-H44</f>
        <v>0</v>
      </c>
      <c r="I97" s="78">
        <f t="shared" si="55"/>
        <v>0</v>
      </c>
      <c r="J97" s="78">
        <f t="shared" si="55"/>
        <v>0</v>
      </c>
      <c r="K97" s="78">
        <f t="shared" si="55"/>
        <v>0</v>
      </c>
      <c r="L97" s="78">
        <f t="shared" si="55"/>
        <v>0</v>
      </c>
      <c r="M97" s="78">
        <f t="shared" si="55"/>
        <v>0</v>
      </c>
      <c r="N97" s="78">
        <f t="shared" si="55"/>
        <v>0</v>
      </c>
      <c r="O97" s="78">
        <f t="shared" si="55"/>
        <v>0</v>
      </c>
      <c r="P97" s="78">
        <f t="shared" si="55"/>
        <v>0</v>
      </c>
      <c r="Q97" s="78">
        <f t="shared" si="55"/>
        <v>-2.3655107710510492E-2</v>
      </c>
    </row>
    <row r="98" spans="6:17" x14ac:dyDescent="0.25">
      <c r="F98">
        <v>353534.59924334183</v>
      </c>
      <c r="H98" s="78">
        <f t="shared" ref="H98:Q98" si="56">$F98-H45</f>
        <v>0</v>
      </c>
      <c r="I98" s="78">
        <f t="shared" si="56"/>
        <v>0</v>
      </c>
      <c r="J98" s="78">
        <f t="shared" si="56"/>
        <v>0</v>
      </c>
      <c r="K98" s="78">
        <f t="shared" si="56"/>
        <v>0</v>
      </c>
      <c r="L98" s="78">
        <f t="shared" si="56"/>
        <v>0</v>
      </c>
      <c r="M98" s="78">
        <f t="shared" si="56"/>
        <v>0</v>
      </c>
      <c r="N98" s="78">
        <f t="shared" si="56"/>
        <v>0</v>
      </c>
      <c r="O98" s="78">
        <f t="shared" si="56"/>
        <v>0</v>
      </c>
      <c r="P98" s="78">
        <f t="shared" si="56"/>
        <v>0</v>
      </c>
      <c r="Q98" s="78">
        <f t="shared" si="56"/>
        <v>-7.5665814802050591E-3</v>
      </c>
    </row>
    <row r="99" spans="6:17" x14ac:dyDescent="0.25">
      <c r="F99">
        <v>576695.99876571703</v>
      </c>
      <c r="H99" s="78">
        <f t="shared" ref="H99:Q99" si="57">$F99-H46</f>
        <v>0</v>
      </c>
      <c r="I99" s="78">
        <f t="shared" si="57"/>
        <v>0</v>
      </c>
      <c r="J99" s="78">
        <f t="shared" si="57"/>
        <v>0</v>
      </c>
      <c r="K99" s="78">
        <f t="shared" si="57"/>
        <v>0</v>
      </c>
      <c r="L99" s="78">
        <f t="shared" si="57"/>
        <v>0</v>
      </c>
      <c r="M99" s="78">
        <f t="shared" si="57"/>
        <v>0</v>
      </c>
      <c r="N99" s="78">
        <f t="shared" si="57"/>
        <v>0</v>
      </c>
      <c r="O99" s="78">
        <f t="shared" si="57"/>
        <v>0</v>
      </c>
      <c r="P99" s="78">
        <f t="shared" si="57"/>
        <v>0</v>
      </c>
      <c r="Q99" s="78">
        <f t="shared" si="57"/>
        <v>-1.2342829490080476E-2</v>
      </c>
    </row>
    <row r="100" spans="6:17" x14ac:dyDescent="0.25">
      <c r="F100">
        <v>935512.29799775465</v>
      </c>
      <c r="H100" s="78">
        <f t="shared" ref="H100:Q100" si="58">$F100-H47</f>
        <v>0</v>
      </c>
      <c r="I100" s="78">
        <f t="shared" si="58"/>
        <v>0</v>
      </c>
      <c r="J100" s="78">
        <f t="shared" si="58"/>
        <v>0</v>
      </c>
      <c r="K100" s="78">
        <f t="shared" si="58"/>
        <v>0</v>
      </c>
      <c r="L100" s="78">
        <f t="shared" si="58"/>
        <v>0</v>
      </c>
      <c r="M100" s="78">
        <f t="shared" si="58"/>
        <v>0</v>
      </c>
      <c r="N100" s="78">
        <f t="shared" si="58"/>
        <v>0</v>
      </c>
      <c r="O100" s="78">
        <f t="shared" si="58"/>
        <v>0</v>
      </c>
      <c r="P100" s="78">
        <f t="shared" si="58"/>
        <v>0</v>
      </c>
      <c r="Q100" s="78">
        <f t="shared" si="58"/>
        <v>-2.0022453274577856E-2</v>
      </c>
    </row>
    <row r="101" spans="6:17" x14ac:dyDescent="0.25">
      <c r="F101">
        <v>1819584.7961056042</v>
      </c>
      <c r="H101" s="78">
        <f t="shared" ref="H101:Q101" si="59">$F101-H48</f>
        <v>0</v>
      </c>
      <c r="I101" s="78">
        <f t="shared" si="59"/>
        <v>0</v>
      </c>
      <c r="J101" s="78">
        <f t="shared" si="59"/>
        <v>0</v>
      </c>
      <c r="K101" s="78">
        <f t="shared" si="59"/>
        <v>0</v>
      </c>
      <c r="L101" s="78">
        <f t="shared" si="59"/>
        <v>0</v>
      </c>
      <c r="M101" s="78">
        <f t="shared" si="59"/>
        <v>0</v>
      </c>
      <c r="N101" s="78">
        <f t="shared" si="59"/>
        <v>0</v>
      </c>
      <c r="O101" s="78">
        <f t="shared" si="59"/>
        <v>0</v>
      </c>
      <c r="P101" s="78">
        <f t="shared" si="59"/>
        <v>0</v>
      </c>
      <c r="Q101" s="78">
        <f t="shared" si="59"/>
        <v>-3.8943958003073931E-2</v>
      </c>
    </row>
    <row r="102" spans="6:17" x14ac:dyDescent="0.25">
      <c r="F102">
        <v>2339095.9949937118</v>
      </c>
      <c r="H102" s="78">
        <f t="shared" ref="H102:Q102" si="60">$F102-H49</f>
        <v>0</v>
      </c>
      <c r="I102" s="78">
        <f t="shared" si="60"/>
        <v>0</v>
      </c>
      <c r="J102" s="78">
        <f t="shared" si="60"/>
        <v>0</v>
      </c>
      <c r="K102" s="78">
        <f t="shared" si="60"/>
        <v>0</v>
      </c>
      <c r="L102" s="78">
        <f t="shared" si="60"/>
        <v>0</v>
      </c>
      <c r="M102" s="78">
        <f t="shared" si="60"/>
        <v>0</v>
      </c>
      <c r="N102" s="78">
        <f t="shared" si="60"/>
        <v>0</v>
      </c>
      <c r="O102" s="78">
        <f t="shared" si="60"/>
        <v>0</v>
      </c>
      <c r="P102" s="78">
        <f t="shared" si="60"/>
        <v>0</v>
      </c>
      <c r="Q102" s="78">
        <f t="shared" si="60"/>
        <v>-5.0062880385667086E-2</v>
      </c>
    </row>
    <row r="103" spans="6:17" x14ac:dyDescent="0.25">
      <c r="F103">
        <v>661207.09858484077</v>
      </c>
      <c r="H103" s="78">
        <f t="shared" ref="H103:Q103" si="61">$F103-H50</f>
        <v>0</v>
      </c>
      <c r="I103" s="78">
        <f t="shared" si="61"/>
        <v>0</v>
      </c>
      <c r="J103" s="78">
        <f t="shared" si="61"/>
        <v>0</v>
      </c>
      <c r="K103" s="78">
        <f t="shared" si="61"/>
        <v>0</v>
      </c>
      <c r="L103" s="78">
        <f t="shared" si="61"/>
        <v>0</v>
      </c>
      <c r="M103" s="78">
        <f t="shared" si="61"/>
        <v>0</v>
      </c>
      <c r="N103" s="78">
        <f t="shared" si="61"/>
        <v>0</v>
      </c>
      <c r="O103" s="78">
        <f t="shared" si="61"/>
        <v>0</v>
      </c>
      <c r="P103" s="78">
        <f t="shared" si="61"/>
        <v>0</v>
      </c>
      <c r="Q103" s="78">
        <f t="shared" si="61"/>
        <v>-1.4151591924019158E-2</v>
      </c>
    </row>
    <row r="104" spans="6:17" x14ac:dyDescent="0.25">
      <c r="F104">
        <v>3345576.7928395751</v>
      </c>
      <c r="H104" s="78">
        <f t="shared" ref="H104:Q104" si="62">$F104-H51</f>
        <v>0</v>
      </c>
      <c r="I104" s="78">
        <f t="shared" si="62"/>
        <v>0</v>
      </c>
      <c r="J104" s="78">
        <f t="shared" si="62"/>
        <v>0</v>
      </c>
      <c r="K104" s="78">
        <f t="shared" si="62"/>
        <v>0</v>
      </c>
      <c r="L104" s="78">
        <f t="shared" si="62"/>
        <v>0</v>
      </c>
      <c r="M104" s="78">
        <f t="shared" si="62"/>
        <v>0</v>
      </c>
      <c r="N104" s="78">
        <f t="shared" si="62"/>
        <v>0</v>
      </c>
      <c r="O104" s="78">
        <f t="shared" si="62"/>
        <v>0</v>
      </c>
      <c r="P104" s="78">
        <f t="shared" si="62"/>
        <v>0</v>
      </c>
      <c r="Q104" s="78">
        <f t="shared" si="62"/>
        <v>-7.1604248601943254E-2</v>
      </c>
    </row>
    <row r="105" spans="6:17" x14ac:dyDescent="0.25">
      <c r="F105">
        <v>948289.19797040871</v>
      </c>
      <c r="H105" s="78">
        <f t="shared" ref="H105:Q105" si="63">$F105-H52</f>
        <v>0</v>
      </c>
      <c r="I105" s="78">
        <f t="shared" si="63"/>
        <v>0</v>
      </c>
      <c r="J105" s="78">
        <f t="shared" si="63"/>
        <v>0</v>
      </c>
      <c r="K105" s="78">
        <f t="shared" si="63"/>
        <v>0</v>
      </c>
      <c r="L105" s="78">
        <f t="shared" si="63"/>
        <v>0</v>
      </c>
      <c r="M105" s="78">
        <f t="shared" si="63"/>
        <v>0</v>
      </c>
      <c r="N105" s="78">
        <f t="shared" si="63"/>
        <v>0</v>
      </c>
      <c r="O105" s="78">
        <f t="shared" si="63"/>
        <v>0</v>
      </c>
      <c r="P105" s="78">
        <f t="shared" si="63"/>
        <v>0</v>
      </c>
      <c r="Q105" s="78">
        <f t="shared" si="63"/>
        <v>-2.0295912981964648E-2</v>
      </c>
    </row>
    <row r="106" spans="6:17" x14ac:dyDescent="0.25">
      <c r="F106">
        <v>542000.29883997515</v>
      </c>
      <c r="H106" s="78">
        <f t="shared" ref="H106:Q106" si="64">$F106-H53</f>
        <v>0</v>
      </c>
      <c r="I106" s="78">
        <f t="shared" si="64"/>
        <v>0</v>
      </c>
      <c r="J106" s="78">
        <f t="shared" si="64"/>
        <v>0</v>
      </c>
      <c r="K106" s="78">
        <f t="shared" si="64"/>
        <v>0</v>
      </c>
      <c r="L106" s="78">
        <f t="shared" si="64"/>
        <v>0</v>
      </c>
      <c r="M106" s="78">
        <f t="shared" si="64"/>
        <v>0</v>
      </c>
      <c r="N106" s="78">
        <f t="shared" si="64"/>
        <v>0</v>
      </c>
      <c r="O106" s="78">
        <f t="shared" si="64"/>
        <v>0</v>
      </c>
      <c r="P106" s="78">
        <f t="shared" si="64"/>
        <v>0</v>
      </c>
      <c r="Q106" s="78">
        <f t="shared" si="64"/>
        <v>-1.1600248981267214E-2</v>
      </c>
    </row>
    <row r="107" spans="6:17" x14ac:dyDescent="0.25">
      <c r="F107">
        <v>335424.99928210123</v>
      </c>
      <c r="H107" s="78">
        <f t="shared" ref="H107:Q107" si="65">$F107-H54</f>
        <v>0</v>
      </c>
      <c r="I107" s="78">
        <f t="shared" si="65"/>
        <v>0</v>
      </c>
      <c r="J107" s="78">
        <f t="shared" si="65"/>
        <v>0</v>
      </c>
      <c r="K107" s="78">
        <f t="shared" si="65"/>
        <v>0</v>
      </c>
      <c r="L107" s="78">
        <f t="shared" si="65"/>
        <v>0</v>
      </c>
      <c r="M107" s="78">
        <f t="shared" si="65"/>
        <v>0</v>
      </c>
      <c r="N107" s="78">
        <f t="shared" si="65"/>
        <v>0</v>
      </c>
      <c r="O107" s="78">
        <f t="shared" si="65"/>
        <v>0</v>
      </c>
      <c r="P107" s="78">
        <f t="shared" si="65"/>
        <v>0</v>
      </c>
      <c r="Q107" s="78">
        <f t="shared" si="65"/>
        <v>-7.1789877838455141E-3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7" workbookViewId="0">
      <selection activeCell="C6" sqref="C6:N6"/>
    </sheetView>
  </sheetViews>
  <sheetFormatPr baseColWidth="10" defaultRowHeight="15" x14ac:dyDescent="0.25"/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80" t="s">
        <v>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x14ac:dyDescent="0.25">
      <c r="A4" s="80" t="s">
        <v>54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x14ac:dyDescent="0.25">
      <c r="A5" s="80" t="s">
        <v>2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4" ht="15.75" thickBot="1" x14ac:dyDescent="0.3">
      <c r="A6" s="3"/>
      <c r="B6" s="2"/>
      <c r="C6" s="75">
        <f>C32/$B$32</f>
        <v>8.2528531632907062E-2</v>
      </c>
      <c r="D6" s="75">
        <f t="shared" ref="D6:N6" si="0">D32/$B$32</f>
        <v>8.4138136763850763E-2</v>
      </c>
      <c r="E6" s="75">
        <f t="shared" si="0"/>
        <v>8.3333333182890629E-2</v>
      </c>
      <c r="F6" s="75">
        <f t="shared" si="0"/>
        <v>8.3333333182890629E-2</v>
      </c>
      <c r="G6" s="75">
        <f t="shared" si="0"/>
        <v>8.3333333182890629E-2</v>
      </c>
      <c r="H6" s="75">
        <f t="shared" si="0"/>
        <v>8.3333333182890629E-2</v>
      </c>
      <c r="I6" s="75">
        <f t="shared" si="0"/>
        <v>8.3333333182890629E-2</v>
      </c>
      <c r="J6" s="75">
        <f t="shared" si="0"/>
        <v>8.3333333182890629E-2</v>
      </c>
      <c r="K6" s="75">
        <f t="shared" si="0"/>
        <v>8.3333333182890629E-2</v>
      </c>
      <c r="L6" s="75">
        <f t="shared" si="0"/>
        <v>8.3333333182890629E-2</v>
      </c>
      <c r="M6" s="75">
        <f t="shared" si="0"/>
        <v>8.3333333182890629E-2</v>
      </c>
      <c r="N6" s="75">
        <f t="shared" si="0"/>
        <v>8.3333332957226558E-2</v>
      </c>
    </row>
    <row r="7" spans="1:14" ht="15.75" thickTop="1" x14ac:dyDescent="0.25">
      <c r="A7" s="3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1:14" x14ac:dyDescent="0.25">
      <c r="A8" s="32" t="s">
        <v>3</v>
      </c>
      <c r="B8" s="10" t="s">
        <v>4</v>
      </c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1" t="s">
        <v>16</v>
      </c>
    </row>
    <row r="9" spans="1:14" ht="15.75" thickBot="1" x14ac:dyDescent="0.3">
      <c r="A9" s="33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0"/>
    </row>
    <row r="10" spans="1:14" ht="16.5" thickTop="1" thickBot="1" x14ac:dyDescent="0.3">
      <c r="A10" s="15"/>
      <c r="B10" s="15"/>
      <c r="C10" s="15">
        <f>C32/$B$32</f>
        <v>8.2528531632907062E-2</v>
      </c>
      <c r="D10" s="15">
        <f t="shared" ref="D10:N10" si="1">D32/$B$32</f>
        <v>8.4138136763850763E-2</v>
      </c>
      <c r="E10" s="15">
        <f t="shared" si="1"/>
        <v>8.3333333182890629E-2</v>
      </c>
      <c r="F10" s="15">
        <f t="shared" si="1"/>
        <v>8.3333333182890629E-2</v>
      </c>
      <c r="G10" s="15">
        <f t="shared" si="1"/>
        <v>8.3333333182890629E-2</v>
      </c>
      <c r="H10" s="15">
        <f t="shared" si="1"/>
        <v>8.3333333182890629E-2</v>
      </c>
      <c r="I10" s="15">
        <f t="shared" si="1"/>
        <v>8.3333333182890629E-2</v>
      </c>
      <c r="J10" s="15">
        <f t="shared" si="1"/>
        <v>8.3333333182890629E-2</v>
      </c>
      <c r="K10" s="15">
        <f t="shared" si="1"/>
        <v>8.3333333182890629E-2</v>
      </c>
      <c r="L10" s="15">
        <f t="shared" si="1"/>
        <v>8.3333333182890629E-2</v>
      </c>
      <c r="M10" s="15">
        <f t="shared" si="1"/>
        <v>8.3333333182890629E-2</v>
      </c>
      <c r="N10" s="15">
        <f t="shared" si="1"/>
        <v>8.3333332957226558E-2</v>
      </c>
    </row>
    <row r="11" spans="1:14" ht="15.75" thickTop="1" x14ac:dyDescent="0.25">
      <c r="A11" s="31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</row>
    <row r="12" spans="1:14" x14ac:dyDescent="0.25">
      <c r="A12" s="34" t="s">
        <v>17</v>
      </c>
      <c r="B12" s="20">
        <v>95547846713</v>
      </c>
      <c r="C12" s="20">
        <v>7970282882</v>
      </c>
      <c r="D12" s="20">
        <v>7970282882</v>
      </c>
      <c r="E12" s="20">
        <v>7970282882</v>
      </c>
      <c r="F12" s="20">
        <v>7970282882</v>
      </c>
      <c r="G12" s="20">
        <v>7970282882</v>
      </c>
      <c r="H12" s="20">
        <v>7970282883</v>
      </c>
      <c r="I12" s="20">
        <v>7954358241</v>
      </c>
      <c r="J12" s="20">
        <v>7954358241</v>
      </c>
      <c r="K12" s="20">
        <v>7954358241</v>
      </c>
      <c r="L12" s="20">
        <v>7954358241</v>
      </c>
      <c r="M12" s="20">
        <v>7954358241</v>
      </c>
      <c r="N12" s="21">
        <v>7954358215</v>
      </c>
    </row>
    <row r="13" spans="1:14" x14ac:dyDescent="0.25">
      <c r="A13" s="3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2"/>
    </row>
    <row r="14" spans="1:14" x14ac:dyDescent="0.25">
      <c r="A14" s="34" t="s">
        <v>18</v>
      </c>
      <c r="B14" s="23">
        <v>1077991943</v>
      </c>
      <c r="C14" s="23">
        <v>88965092</v>
      </c>
      <c r="D14" s="23">
        <v>90700231</v>
      </c>
      <c r="E14" s="23">
        <v>89832662</v>
      </c>
      <c r="F14" s="23">
        <v>89832662</v>
      </c>
      <c r="G14" s="23">
        <v>89832662</v>
      </c>
      <c r="H14" s="23">
        <v>89832662</v>
      </c>
      <c r="I14" s="23">
        <v>89832662</v>
      </c>
      <c r="J14" s="23">
        <v>89832662</v>
      </c>
      <c r="K14" s="23">
        <v>89832662</v>
      </c>
      <c r="L14" s="23">
        <v>89832662</v>
      </c>
      <c r="M14" s="23">
        <v>89832662</v>
      </c>
      <c r="N14" s="24">
        <v>89832662</v>
      </c>
    </row>
    <row r="15" spans="1:14" x14ac:dyDescent="0.25">
      <c r="A15" s="34" t="s">
        <v>19</v>
      </c>
      <c r="B15" s="23">
        <v>2804551519</v>
      </c>
      <c r="C15" s="23">
        <v>231455519</v>
      </c>
      <c r="D15" s="23">
        <v>235969730</v>
      </c>
      <c r="E15" s="23">
        <v>233712627</v>
      </c>
      <c r="F15" s="23">
        <v>233712627</v>
      </c>
      <c r="G15" s="23">
        <v>233712627</v>
      </c>
      <c r="H15" s="23">
        <v>233712627</v>
      </c>
      <c r="I15" s="23">
        <v>233712627</v>
      </c>
      <c r="J15" s="23">
        <v>233712627</v>
      </c>
      <c r="K15" s="23">
        <v>233712627</v>
      </c>
      <c r="L15" s="23">
        <v>233712627</v>
      </c>
      <c r="M15" s="23">
        <v>233712627</v>
      </c>
      <c r="N15" s="24">
        <v>233712627</v>
      </c>
    </row>
    <row r="16" spans="1:14" x14ac:dyDescent="0.25">
      <c r="A16" s="34" t="s">
        <v>20</v>
      </c>
      <c r="B16" s="23">
        <v>612617433</v>
      </c>
      <c r="C16" s="23">
        <v>50558417</v>
      </c>
      <c r="D16" s="23">
        <v>51544485</v>
      </c>
      <c r="E16" s="23">
        <v>51051453</v>
      </c>
      <c r="F16" s="23">
        <v>51051453</v>
      </c>
      <c r="G16" s="23">
        <v>51051453</v>
      </c>
      <c r="H16" s="23">
        <v>51051453</v>
      </c>
      <c r="I16" s="23">
        <v>51051453</v>
      </c>
      <c r="J16" s="23">
        <v>51051453</v>
      </c>
      <c r="K16" s="23">
        <v>51051453</v>
      </c>
      <c r="L16" s="23">
        <v>51051453</v>
      </c>
      <c r="M16" s="23">
        <v>51051453</v>
      </c>
      <c r="N16" s="24">
        <v>51051454</v>
      </c>
    </row>
    <row r="17" spans="1:14" x14ac:dyDescent="0.25">
      <c r="A17" s="34" t="s">
        <v>21</v>
      </c>
      <c r="B17" s="23">
        <v>695825864</v>
      </c>
      <c r="C17" s="23">
        <v>57425487</v>
      </c>
      <c r="D17" s="23">
        <v>58545486</v>
      </c>
      <c r="E17" s="23">
        <v>57985489</v>
      </c>
      <c r="F17" s="23">
        <v>57985489</v>
      </c>
      <c r="G17" s="23">
        <v>57985489</v>
      </c>
      <c r="H17" s="23">
        <v>57985489</v>
      </c>
      <c r="I17" s="23">
        <v>57985489</v>
      </c>
      <c r="J17" s="23">
        <v>57985489</v>
      </c>
      <c r="K17" s="23">
        <v>57985489</v>
      </c>
      <c r="L17" s="23">
        <v>57985489</v>
      </c>
      <c r="M17" s="23">
        <v>57985489</v>
      </c>
      <c r="N17" s="24">
        <v>57985490</v>
      </c>
    </row>
    <row r="18" spans="1:14" x14ac:dyDescent="0.25">
      <c r="A18" s="34" t="s">
        <v>22</v>
      </c>
      <c r="B18" s="23">
        <v>2386594049</v>
      </c>
      <c r="C18" s="23">
        <v>196962102</v>
      </c>
      <c r="D18" s="23">
        <v>200803568</v>
      </c>
      <c r="E18" s="23">
        <v>198882838</v>
      </c>
      <c r="F18" s="23">
        <v>198882838</v>
      </c>
      <c r="G18" s="23">
        <v>198882838</v>
      </c>
      <c r="H18" s="23">
        <v>198882838</v>
      </c>
      <c r="I18" s="23">
        <v>198882838</v>
      </c>
      <c r="J18" s="23">
        <v>198882838</v>
      </c>
      <c r="K18" s="23">
        <v>198882838</v>
      </c>
      <c r="L18" s="23">
        <v>198882838</v>
      </c>
      <c r="M18" s="23">
        <v>198882838</v>
      </c>
      <c r="N18" s="24">
        <v>198882837</v>
      </c>
    </row>
    <row r="19" spans="1:14" x14ac:dyDescent="0.25">
      <c r="A19" s="34" t="s">
        <v>23</v>
      </c>
      <c r="B19" s="23">
        <v>556951129</v>
      </c>
      <c r="C19" s="23">
        <v>45964359</v>
      </c>
      <c r="D19" s="23">
        <v>46860819</v>
      </c>
      <c r="E19" s="23">
        <v>46412595</v>
      </c>
      <c r="F19" s="23">
        <v>46412595</v>
      </c>
      <c r="G19" s="23">
        <v>46412595</v>
      </c>
      <c r="H19" s="23">
        <v>46412595</v>
      </c>
      <c r="I19" s="23">
        <v>46412595</v>
      </c>
      <c r="J19" s="23">
        <v>46412595</v>
      </c>
      <c r="K19" s="23">
        <v>46412595</v>
      </c>
      <c r="L19" s="23">
        <v>46412595</v>
      </c>
      <c r="M19" s="23">
        <v>46412595</v>
      </c>
      <c r="N19" s="24">
        <v>46412596</v>
      </c>
    </row>
    <row r="20" spans="1:14" x14ac:dyDescent="0.25">
      <c r="A20" s="34" t="s">
        <v>24</v>
      </c>
      <c r="B20" s="23">
        <v>4163804482</v>
      </c>
      <c r="C20" s="23">
        <v>343632669</v>
      </c>
      <c r="D20" s="23">
        <v>350334743</v>
      </c>
      <c r="E20" s="23">
        <v>346983707</v>
      </c>
      <c r="F20" s="23">
        <v>346983707</v>
      </c>
      <c r="G20" s="23">
        <v>346983707</v>
      </c>
      <c r="H20" s="23">
        <v>346983707</v>
      </c>
      <c r="I20" s="23">
        <v>346983707</v>
      </c>
      <c r="J20" s="23">
        <v>346983707</v>
      </c>
      <c r="K20" s="23">
        <v>346983707</v>
      </c>
      <c r="L20" s="23">
        <v>346983707</v>
      </c>
      <c r="M20" s="23">
        <v>346983707</v>
      </c>
      <c r="N20" s="24">
        <v>346983707</v>
      </c>
    </row>
    <row r="21" spans="1:14" x14ac:dyDescent="0.25">
      <c r="A21" s="34" t="s">
        <v>25</v>
      </c>
      <c r="B21" s="23">
        <v>2792447225</v>
      </c>
      <c r="C21" s="23">
        <v>230456569</v>
      </c>
      <c r="D21" s="23">
        <v>234951306</v>
      </c>
      <c r="E21" s="23">
        <v>232703935</v>
      </c>
      <c r="F21" s="23">
        <v>232703935</v>
      </c>
      <c r="G21" s="23">
        <v>232703935</v>
      </c>
      <c r="H21" s="23">
        <v>232703935</v>
      </c>
      <c r="I21" s="23">
        <v>232703935</v>
      </c>
      <c r="J21" s="23">
        <v>232703935</v>
      </c>
      <c r="K21" s="23">
        <v>232703935</v>
      </c>
      <c r="L21" s="23">
        <v>232703935</v>
      </c>
      <c r="M21" s="23">
        <v>232703935</v>
      </c>
      <c r="N21" s="24">
        <v>232703935</v>
      </c>
    </row>
    <row r="22" spans="1:14" x14ac:dyDescent="0.25">
      <c r="A22" s="34" t="s">
        <v>26</v>
      </c>
      <c r="B22" s="23">
        <v>7908723822</v>
      </c>
      <c r="C22" s="23">
        <v>659060318</v>
      </c>
      <c r="D22" s="23">
        <v>659060318</v>
      </c>
      <c r="E22" s="23">
        <v>659060318</v>
      </c>
      <c r="F22" s="23">
        <v>659060318</v>
      </c>
      <c r="G22" s="23">
        <v>659060318</v>
      </c>
      <c r="H22" s="23">
        <v>659060318</v>
      </c>
      <c r="I22" s="23">
        <v>659060318</v>
      </c>
      <c r="J22" s="23">
        <v>659060318</v>
      </c>
      <c r="K22" s="23">
        <v>659060318</v>
      </c>
      <c r="L22" s="23">
        <v>659060318</v>
      </c>
      <c r="M22" s="23">
        <v>659060318</v>
      </c>
      <c r="N22" s="24">
        <v>659060324</v>
      </c>
    </row>
    <row r="23" spans="1:14" x14ac:dyDescent="0.25">
      <c r="A23" s="34" t="s">
        <v>27</v>
      </c>
      <c r="B23" s="23">
        <v>1371952610</v>
      </c>
      <c r="C23" s="23">
        <v>113225234</v>
      </c>
      <c r="D23" s="23">
        <v>115433536</v>
      </c>
      <c r="E23" s="23">
        <v>114329384</v>
      </c>
      <c r="F23" s="23">
        <v>114329384</v>
      </c>
      <c r="G23" s="23">
        <v>114329384</v>
      </c>
      <c r="H23" s="23">
        <v>114329384</v>
      </c>
      <c r="I23" s="23">
        <v>114329384</v>
      </c>
      <c r="J23" s="23">
        <v>114329384</v>
      </c>
      <c r="K23" s="23">
        <v>114329384</v>
      </c>
      <c r="L23" s="23">
        <v>114329384</v>
      </c>
      <c r="M23" s="23">
        <v>114329384</v>
      </c>
      <c r="N23" s="24">
        <v>114329384</v>
      </c>
    </row>
    <row r="24" spans="1:14" x14ac:dyDescent="0.25">
      <c r="A24" s="34" t="s">
        <v>28</v>
      </c>
      <c r="B24" s="23">
        <v>4602279494</v>
      </c>
      <c r="C24" s="23">
        <v>379819368</v>
      </c>
      <c r="D24" s="23">
        <v>387227217</v>
      </c>
      <c r="E24" s="23">
        <v>383523291</v>
      </c>
      <c r="F24" s="23">
        <v>383523291</v>
      </c>
      <c r="G24" s="23">
        <v>383523291</v>
      </c>
      <c r="H24" s="23">
        <v>383523291</v>
      </c>
      <c r="I24" s="23">
        <v>383523291</v>
      </c>
      <c r="J24" s="23">
        <v>383523291</v>
      </c>
      <c r="K24" s="23">
        <v>383523291</v>
      </c>
      <c r="L24" s="23">
        <v>383523291</v>
      </c>
      <c r="M24" s="23">
        <v>383523291</v>
      </c>
      <c r="N24" s="24">
        <v>383523290</v>
      </c>
    </row>
    <row r="25" spans="1:14" x14ac:dyDescent="0.25">
      <c r="A25" s="34" t="s">
        <v>29</v>
      </c>
      <c r="B25" s="23">
        <v>2640610622</v>
      </c>
      <c r="C25" s="23">
        <v>217925717</v>
      </c>
      <c r="D25" s="23">
        <v>222176056</v>
      </c>
      <c r="E25" s="23">
        <v>220050885</v>
      </c>
      <c r="F25" s="23">
        <v>220050885</v>
      </c>
      <c r="G25" s="23">
        <v>220050885</v>
      </c>
      <c r="H25" s="23">
        <v>220050885</v>
      </c>
      <c r="I25" s="23">
        <v>220050885</v>
      </c>
      <c r="J25" s="23">
        <v>220050885</v>
      </c>
      <c r="K25" s="23">
        <v>220050885</v>
      </c>
      <c r="L25" s="23">
        <v>220050885</v>
      </c>
      <c r="M25" s="23">
        <v>220050885</v>
      </c>
      <c r="N25" s="24">
        <v>220050884</v>
      </c>
    </row>
    <row r="26" spans="1:14" x14ac:dyDescent="0.25">
      <c r="A26" s="34" t="s">
        <v>30</v>
      </c>
      <c r="B26" s="23">
        <v>2306436253</v>
      </c>
      <c r="C26" s="23">
        <v>190346797</v>
      </c>
      <c r="D26" s="23">
        <v>194059246</v>
      </c>
      <c r="E26" s="23">
        <v>192203021</v>
      </c>
      <c r="F26" s="23">
        <v>192203021</v>
      </c>
      <c r="G26" s="23">
        <v>192203021</v>
      </c>
      <c r="H26" s="23">
        <v>192203021</v>
      </c>
      <c r="I26" s="23">
        <v>192203021</v>
      </c>
      <c r="J26" s="23">
        <v>192203021</v>
      </c>
      <c r="K26" s="23">
        <v>192203021</v>
      </c>
      <c r="L26" s="23">
        <v>192203021</v>
      </c>
      <c r="M26" s="23">
        <v>192203021</v>
      </c>
      <c r="N26" s="24">
        <v>192203021</v>
      </c>
    </row>
    <row r="27" spans="1:14" x14ac:dyDescent="0.25">
      <c r="A27" s="34" t="s">
        <v>31</v>
      </c>
      <c r="B27" s="23">
        <v>6229618140</v>
      </c>
      <c r="C27" s="23">
        <v>514121236</v>
      </c>
      <c r="D27" s="23">
        <v>524148455</v>
      </c>
      <c r="E27" s="23">
        <v>519134845</v>
      </c>
      <c r="F27" s="23">
        <v>519134845</v>
      </c>
      <c r="G27" s="23">
        <v>519134845</v>
      </c>
      <c r="H27" s="23">
        <v>519134845</v>
      </c>
      <c r="I27" s="23">
        <v>519134845</v>
      </c>
      <c r="J27" s="23">
        <v>519134845</v>
      </c>
      <c r="K27" s="23">
        <v>519134845</v>
      </c>
      <c r="L27" s="23">
        <v>519134845</v>
      </c>
      <c r="M27" s="23">
        <v>519134845</v>
      </c>
      <c r="N27" s="24">
        <v>519134844</v>
      </c>
    </row>
    <row r="28" spans="1:14" x14ac:dyDescent="0.25">
      <c r="A28" s="34" t="s">
        <v>32</v>
      </c>
      <c r="B28" s="23">
        <v>12687819584</v>
      </c>
      <c r="C28" s="23">
        <v>1117562351</v>
      </c>
      <c r="D28" s="23">
        <v>997074279</v>
      </c>
      <c r="E28" s="23">
        <v>1057318298</v>
      </c>
      <c r="F28" s="23">
        <v>1057318298</v>
      </c>
      <c r="G28" s="23">
        <v>1057318298</v>
      </c>
      <c r="H28" s="23">
        <v>1057318298</v>
      </c>
      <c r="I28" s="23">
        <v>1057318298</v>
      </c>
      <c r="J28" s="23">
        <v>1057318298</v>
      </c>
      <c r="K28" s="23">
        <v>1057318298</v>
      </c>
      <c r="L28" s="23">
        <v>1057318298</v>
      </c>
      <c r="M28" s="23">
        <v>1057318298</v>
      </c>
      <c r="N28" s="24">
        <v>1057318272</v>
      </c>
    </row>
    <row r="29" spans="1:14" x14ac:dyDescent="0.25">
      <c r="A29" s="34" t="s">
        <v>33</v>
      </c>
      <c r="B29" s="23">
        <v>3608077301</v>
      </c>
      <c r="C29" s="23">
        <v>297769321</v>
      </c>
      <c r="D29" s="23">
        <v>303576900</v>
      </c>
      <c r="E29" s="23">
        <v>300673108</v>
      </c>
      <c r="F29" s="23">
        <v>300673108</v>
      </c>
      <c r="G29" s="23">
        <v>300673108</v>
      </c>
      <c r="H29" s="23">
        <v>300673108</v>
      </c>
      <c r="I29" s="23">
        <v>300673108</v>
      </c>
      <c r="J29" s="23">
        <v>300673108</v>
      </c>
      <c r="K29" s="23">
        <v>300673108</v>
      </c>
      <c r="L29" s="23">
        <v>300673108</v>
      </c>
      <c r="M29" s="23">
        <v>300673108</v>
      </c>
      <c r="N29" s="24">
        <v>300673108</v>
      </c>
    </row>
    <row r="30" spans="1:14" x14ac:dyDescent="0.25">
      <c r="A30" s="34" t="s">
        <v>34</v>
      </c>
      <c r="B30" s="23">
        <v>1469781182</v>
      </c>
      <c r="C30" s="23">
        <v>121298882</v>
      </c>
      <c r="D30" s="23">
        <v>123664650</v>
      </c>
      <c r="E30" s="23">
        <v>122481765</v>
      </c>
      <c r="F30" s="23">
        <v>122481765</v>
      </c>
      <c r="G30" s="23">
        <v>122481765</v>
      </c>
      <c r="H30" s="23">
        <v>122481765</v>
      </c>
      <c r="I30" s="23">
        <v>122481765</v>
      </c>
      <c r="J30" s="23">
        <v>122481765</v>
      </c>
      <c r="K30" s="23">
        <v>122481765</v>
      </c>
      <c r="L30" s="23">
        <v>122481765</v>
      </c>
      <c r="M30" s="23">
        <v>122481765</v>
      </c>
      <c r="N30" s="24">
        <v>122481765</v>
      </c>
    </row>
    <row r="31" spans="1:14" x14ac:dyDescent="0.25">
      <c r="A31" s="34" t="s">
        <v>35</v>
      </c>
      <c r="B31" s="23">
        <v>923643921</v>
      </c>
      <c r="C31" s="23">
        <v>76226977</v>
      </c>
      <c r="D31" s="23">
        <v>77713674</v>
      </c>
      <c r="E31" s="23">
        <v>76970327</v>
      </c>
      <c r="F31" s="23">
        <v>76970327</v>
      </c>
      <c r="G31" s="23">
        <v>76970327</v>
      </c>
      <c r="H31" s="23">
        <v>76970327</v>
      </c>
      <c r="I31" s="23">
        <v>76970327</v>
      </c>
      <c r="J31" s="23">
        <v>76970327</v>
      </c>
      <c r="K31" s="23">
        <v>76970327</v>
      </c>
      <c r="L31" s="23">
        <v>76970327</v>
      </c>
      <c r="M31" s="23">
        <v>76970327</v>
      </c>
      <c r="N31" s="24">
        <v>76970327</v>
      </c>
    </row>
    <row r="32" spans="1:14" x14ac:dyDescent="0.25">
      <c r="A32" s="34" t="s">
        <v>36</v>
      </c>
      <c r="B32" s="23">
        <v>4431365720</v>
      </c>
      <c r="C32" s="23">
        <v>365714106</v>
      </c>
      <c r="D32" s="23">
        <v>372846855</v>
      </c>
      <c r="E32" s="23">
        <v>369280476</v>
      </c>
      <c r="F32" s="23">
        <v>369280476</v>
      </c>
      <c r="G32" s="23">
        <v>369280476</v>
      </c>
      <c r="H32" s="23">
        <v>369280476</v>
      </c>
      <c r="I32" s="23">
        <v>369280476</v>
      </c>
      <c r="J32" s="23">
        <v>369280476</v>
      </c>
      <c r="K32" s="23">
        <v>369280476</v>
      </c>
      <c r="L32" s="23">
        <v>369280476</v>
      </c>
      <c r="M32" s="23">
        <v>369280476</v>
      </c>
      <c r="N32" s="24">
        <v>369280475</v>
      </c>
    </row>
    <row r="33" spans="1:14" x14ac:dyDescent="0.25">
      <c r="A33" s="34" t="s">
        <v>37</v>
      </c>
      <c r="B33" s="23">
        <v>3106911401</v>
      </c>
      <c r="C33" s="23">
        <v>256408835</v>
      </c>
      <c r="D33" s="23">
        <v>261409727</v>
      </c>
      <c r="E33" s="23">
        <v>258909284</v>
      </c>
      <c r="F33" s="23">
        <v>258909284</v>
      </c>
      <c r="G33" s="23">
        <v>258909284</v>
      </c>
      <c r="H33" s="23">
        <v>258909284</v>
      </c>
      <c r="I33" s="23">
        <v>258909284</v>
      </c>
      <c r="J33" s="23">
        <v>258909284</v>
      </c>
      <c r="K33" s="23">
        <v>258909284</v>
      </c>
      <c r="L33" s="23">
        <v>258909284</v>
      </c>
      <c r="M33" s="23">
        <v>258909284</v>
      </c>
      <c r="N33" s="24">
        <v>258909283</v>
      </c>
    </row>
    <row r="34" spans="1:14" x14ac:dyDescent="0.25">
      <c r="A34" s="34" t="s">
        <v>38</v>
      </c>
      <c r="B34" s="23">
        <v>4923992802</v>
      </c>
      <c r="C34" s="23">
        <v>406369895</v>
      </c>
      <c r="D34" s="23">
        <v>414295568</v>
      </c>
      <c r="E34" s="23">
        <v>410332734</v>
      </c>
      <c r="F34" s="23">
        <v>410332734</v>
      </c>
      <c r="G34" s="23">
        <v>410332734</v>
      </c>
      <c r="H34" s="23">
        <v>410332734</v>
      </c>
      <c r="I34" s="23">
        <v>410332734</v>
      </c>
      <c r="J34" s="23">
        <v>410332734</v>
      </c>
      <c r="K34" s="23">
        <v>410332734</v>
      </c>
      <c r="L34" s="23">
        <v>410332734</v>
      </c>
      <c r="M34" s="23">
        <v>410332734</v>
      </c>
      <c r="N34" s="24">
        <v>410332733</v>
      </c>
    </row>
    <row r="35" spans="1:14" x14ac:dyDescent="0.25">
      <c r="A35" s="34" t="s">
        <v>39</v>
      </c>
      <c r="B35" s="23">
        <v>1800585083</v>
      </c>
      <c r="C35" s="23">
        <v>148599643</v>
      </c>
      <c r="D35" s="23">
        <v>151497870</v>
      </c>
      <c r="E35" s="23">
        <v>150048757</v>
      </c>
      <c r="F35" s="23">
        <v>150048757</v>
      </c>
      <c r="G35" s="23">
        <v>150048757</v>
      </c>
      <c r="H35" s="23">
        <v>150048757</v>
      </c>
      <c r="I35" s="23">
        <v>150048757</v>
      </c>
      <c r="J35" s="23">
        <v>150048757</v>
      </c>
      <c r="K35" s="23">
        <v>150048757</v>
      </c>
      <c r="L35" s="23">
        <v>150048757</v>
      </c>
      <c r="M35" s="23">
        <v>150048757</v>
      </c>
      <c r="N35" s="24">
        <v>150048757</v>
      </c>
    </row>
    <row r="36" spans="1:14" x14ac:dyDescent="0.25">
      <c r="A36" s="34" t="s">
        <v>40</v>
      </c>
      <c r="B36" s="23">
        <v>1401747623</v>
      </c>
      <c r="C36" s="23">
        <v>115684172</v>
      </c>
      <c r="D36" s="23">
        <v>117940431</v>
      </c>
      <c r="E36" s="23">
        <v>116812302</v>
      </c>
      <c r="F36" s="23">
        <v>116812302</v>
      </c>
      <c r="G36" s="23">
        <v>116812302</v>
      </c>
      <c r="H36" s="23">
        <v>116812302</v>
      </c>
      <c r="I36" s="23">
        <v>116812302</v>
      </c>
      <c r="J36" s="23">
        <v>116812302</v>
      </c>
      <c r="K36" s="23">
        <v>116812302</v>
      </c>
      <c r="L36" s="23">
        <v>116812302</v>
      </c>
      <c r="M36" s="23">
        <v>116812302</v>
      </c>
      <c r="N36" s="24">
        <v>116812302</v>
      </c>
    </row>
    <row r="37" spans="1:14" x14ac:dyDescent="0.25">
      <c r="A37" s="34" t="s">
        <v>41</v>
      </c>
      <c r="B37" s="23">
        <v>2105054556</v>
      </c>
      <c r="C37" s="23">
        <v>173727061</v>
      </c>
      <c r="D37" s="23">
        <v>177115365</v>
      </c>
      <c r="E37" s="23">
        <v>175421213</v>
      </c>
      <c r="F37" s="23">
        <v>175421213</v>
      </c>
      <c r="G37" s="23">
        <v>175421213</v>
      </c>
      <c r="H37" s="23">
        <v>175421213</v>
      </c>
      <c r="I37" s="23">
        <v>175421213</v>
      </c>
      <c r="J37" s="23">
        <v>175421213</v>
      </c>
      <c r="K37" s="23">
        <v>175421213</v>
      </c>
      <c r="L37" s="23">
        <v>175421213</v>
      </c>
      <c r="M37" s="23">
        <v>175421213</v>
      </c>
      <c r="N37" s="24">
        <v>175421213</v>
      </c>
    </row>
    <row r="38" spans="1:14" x14ac:dyDescent="0.25">
      <c r="A38" s="34" t="s">
        <v>42</v>
      </c>
      <c r="B38" s="23">
        <v>2260943403</v>
      </c>
      <c r="C38" s="23">
        <v>186592339</v>
      </c>
      <c r="D38" s="23">
        <v>190231564</v>
      </c>
      <c r="E38" s="23">
        <v>188411950</v>
      </c>
      <c r="F38" s="23">
        <v>188411950</v>
      </c>
      <c r="G38" s="23">
        <v>188411950</v>
      </c>
      <c r="H38" s="23">
        <v>188411950</v>
      </c>
      <c r="I38" s="23">
        <v>188411950</v>
      </c>
      <c r="J38" s="23">
        <v>188411950</v>
      </c>
      <c r="K38" s="23">
        <v>188411950</v>
      </c>
      <c r="L38" s="23">
        <v>188411950</v>
      </c>
      <c r="M38" s="23">
        <v>188411950</v>
      </c>
      <c r="N38" s="24">
        <v>188411950</v>
      </c>
    </row>
    <row r="39" spans="1:14" x14ac:dyDescent="0.25">
      <c r="A39" s="34" t="s">
        <v>43</v>
      </c>
      <c r="B39" s="23">
        <v>2196538844</v>
      </c>
      <c r="C39" s="23">
        <v>181277125</v>
      </c>
      <c r="D39" s="23">
        <v>184812679</v>
      </c>
      <c r="E39" s="23">
        <v>183044904</v>
      </c>
      <c r="F39" s="23">
        <v>183044904</v>
      </c>
      <c r="G39" s="23">
        <v>183044904</v>
      </c>
      <c r="H39" s="23">
        <v>183044904</v>
      </c>
      <c r="I39" s="23">
        <v>183044904</v>
      </c>
      <c r="J39" s="23">
        <v>183044904</v>
      </c>
      <c r="K39" s="23">
        <v>183044904</v>
      </c>
      <c r="L39" s="23">
        <v>183044904</v>
      </c>
      <c r="M39" s="23">
        <v>183044904</v>
      </c>
      <c r="N39" s="24">
        <v>183044904</v>
      </c>
    </row>
    <row r="40" spans="1:14" x14ac:dyDescent="0.25">
      <c r="A40" s="34" t="s">
        <v>44</v>
      </c>
      <c r="B40" s="23">
        <v>1792374963</v>
      </c>
      <c r="C40" s="23">
        <v>147922074</v>
      </c>
      <c r="D40" s="23">
        <v>150807089</v>
      </c>
      <c r="E40" s="23">
        <v>149364580</v>
      </c>
      <c r="F40" s="23">
        <v>149364580</v>
      </c>
      <c r="G40" s="23">
        <v>149364580</v>
      </c>
      <c r="H40" s="23">
        <v>149364580</v>
      </c>
      <c r="I40" s="23">
        <v>149364580</v>
      </c>
      <c r="J40" s="23">
        <v>149364580</v>
      </c>
      <c r="K40" s="23">
        <v>149364580</v>
      </c>
      <c r="L40" s="23">
        <v>149364580</v>
      </c>
      <c r="M40" s="23">
        <v>149364580</v>
      </c>
      <c r="N40" s="24">
        <v>149364580</v>
      </c>
    </row>
    <row r="41" spans="1:14" x14ac:dyDescent="0.25">
      <c r="A41" s="34" t="s">
        <v>45</v>
      </c>
      <c r="B41" s="23">
        <v>2624065553</v>
      </c>
      <c r="C41" s="23">
        <v>216560277</v>
      </c>
      <c r="D41" s="23">
        <v>220783987</v>
      </c>
      <c r="E41" s="23">
        <v>218672129</v>
      </c>
      <c r="F41" s="23">
        <v>218672129</v>
      </c>
      <c r="G41" s="23">
        <v>218672129</v>
      </c>
      <c r="H41" s="23">
        <v>218672129</v>
      </c>
      <c r="I41" s="23">
        <v>218672129</v>
      </c>
      <c r="J41" s="23">
        <v>218672129</v>
      </c>
      <c r="K41" s="23">
        <v>218672129</v>
      </c>
      <c r="L41" s="23">
        <v>218672129</v>
      </c>
      <c r="M41" s="23">
        <v>218672129</v>
      </c>
      <c r="N41" s="24">
        <v>218672128</v>
      </c>
    </row>
    <row r="42" spans="1:14" x14ac:dyDescent="0.25">
      <c r="A42" s="34" t="s">
        <v>46</v>
      </c>
      <c r="B42" s="23">
        <v>1003659158</v>
      </c>
      <c r="C42" s="23">
        <v>82830517</v>
      </c>
      <c r="D42" s="23">
        <v>84446001</v>
      </c>
      <c r="E42" s="23">
        <v>83638264</v>
      </c>
      <c r="F42" s="23">
        <v>83638264</v>
      </c>
      <c r="G42" s="23">
        <v>83638264</v>
      </c>
      <c r="H42" s="23">
        <v>83638264</v>
      </c>
      <c r="I42" s="23">
        <v>83638264</v>
      </c>
      <c r="J42" s="23">
        <v>83638264</v>
      </c>
      <c r="K42" s="23">
        <v>83638264</v>
      </c>
      <c r="L42" s="23">
        <v>83638264</v>
      </c>
      <c r="M42" s="23">
        <v>83638264</v>
      </c>
      <c r="N42" s="24">
        <v>83638264</v>
      </c>
    </row>
    <row r="43" spans="1:14" x14ac:dyDescent="0.25">
      <c r="A43" s="34" t="s">
        <v>47</v>
      </c>
      <c r="B43" s="23">
        <v>6020890547</v>
      </c>
      <c r="C43" s="23">
        <v>496895255</v>
      </c>
      <c r="D43" s="23">
        <v>506586503</v>
      </c>
      <c r="E43" s="23">
        <v>501740879</v>
      </c>
      <c r="F43" s="23">
        <v>501740879</v>
      </c>
      <c r="G43" s="23">
        <v>501740879</v>
      </c>
      <c r="H43" s="23">
        <v>501740879</v>
      </c>
      <c r="I43" s="23">
        <v>501740879</v>
      </c>
      <c r="J43" s="23">
        <v>501740879</v>
      </c>
      <c r="K43" s="23">
        <v>501740879</v>
      </c>
      <c r="L43" s="23">
        <v>501740879</v>
      </c>
      <c r="M43" s="23">
        <v>501740879</v>
      </c>
      <c r="N43" s="24">
        <v>501740878</v>
      </c>
    </row>
    <row r="44" spans="1:14" x14ac:dyDescent="0.25">
      <c r="A44" s="34" t="s">
        <v>48</v>
      </c>
      <c r="B44" s="23">
        <v>1739128483</v>
      </c>
      <c r="C44" s="23">
        <v>143527720</v>
      </c>
      <c r="D44" s="23">
        <v>146327023</v>
      </c>
      <c r="E44" s="23">
        <v>144927374</v>
      </c>
      <c r="F44" s="23">
        <v>144927374</v>
      </c>
      <c r="G44" s="23">
        <v>144927374</v>
      </c>
      <c r="H44" s="23">
        <v>144927374</v>
      </c>
      <c r="I44" s="23">
        <v>144927374</v>
      </c>
      <c r="J44" s="23">
        <v>144927374</v>
      </c>
      <c r="K44" s="23">
        <v>144927374</v>
      </c>
      <c r="L44" s="23">
        <v>144927374</v>
      </c>
      <c r="M44" s="23">
        <v>144927374</v>
      </c>
      <c r="N44" s="24">
        <v>144927374</v>
      </c>
    </row>
    <row r="45" spans="1:14" x14ac:dyDescent="0.25">
      <c r="A45" s="34" t="s">
        <v>49</v>
      </c>
      <c r="B45" s="23">
        <v>1205314157</v>
      </c>
      <c r="C45" s="23">
        <v>99472807</v>
      </c>
      <c r="D45" s="23">
        <v>101412880</v>
      </c>
      <c r="E45" s="23">
        <v>100442847</v>
      </c>
      <c r="F45" s="23">
        <v>100442847</v>
      </c>
      <c r="G45" s="23">
        <v>100442847</v>
      </c>
      <c r="H45" s="23">
        <v>100442847</v>
      </c>
      <c r="I45" s="23">
        <v>100442847</v>
      </c>
      <c r="J45" s="23">
        <v>100442847</v>
      </c>
      <c r="K45" s="23">
        <v>100442847</v>
      </c>
      <c r="L45" s="23">
        <v>100442847</v>
      </c>
      <c r="M45" s="23">
        <v>100442847</v>
      </c>
      <c r="N45" s="24">
        <v>100442847</v>
      </c>
    </row>
    <row r="46" spans="1:14" ht="24.75" x14ac:dyDescent="0.25">
      <c r="A46" s="35" t="s">
        <v>50</v>
      </c>
      <c r="B46" s="23">
        <v>95547847</v>
      </c>
      <c r="C46" s="23">
        <v>15924641</v>
      </c>
      <c r="D46" s="23">
        <v>15924641</v>
      </c>
      <c r="E46" s="23">
        <v>15924641</v>
      </c>
      <c r="F46" s="23">
        <v>15924641</v>
      </c>
      <c r="G46" s="23">
        <v>15924641</v>
      </c>
      <c r="H46" s="23">
        <v>15924642</v>
      </c>
      <c r="I46" s="26"/>
      <c r="J46" s="26"/>
      <c r="K46" s="26"/>
      <c r="L46" s="26"/>
      <c r="M46" s="26"/>
      <c r="N46" s="27"/>
    </row>
    <row r="47" spans="1:14" ht="15.75" thickBot="1" x14ac:dyDescent="0.3">
      <c r="A47" s="36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30"/>
    </row>
    <row r="48" spans="1:14" ht="15.75" thickTop="1" x14ac:dyDescent="0.25">
      <c r="A48" s="82" t="s">
        <v>52</v>
      </c>
      <c r="B48" s="82"/>
      <c r="C48" s="82"/>
      <c r="D48" s="82"/>
      <c r="E48" s="82"/>
      <c r="F48" s="82"/>
      <c r="G48" s="2"/>
      <c r="H48" s="2"/>
      <c r="I48" s="2"/>
      <c r="J48" s="2"/>
      <c r="K48" s="2"/>
      <c r="L48" s="2"/>
      <c r="M48" s="2"/>
      <c r="N48" s="2"/>
    </row>
  </sheetData>
  <mergeCells count="4">
    <mergeCell ref="A3:N3"/>
    <mergeCell ref="A4:N4"/>
    <mergeCell ref="A5:N5"/>
    <mergeCell ref="A48:F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2"/>
  <sheetViews>
    <sheetView showGridLines="0" topLeftCell="C25" zoomScaleNormal="100" workbookViewId="0">
      <selection activeCell="S1" sqref="S1"/>
    </sheetView>
  </sheetViews>
  <sheetFormatPr baseColWidth="10" defaultRowHeight="15" x14ac:dyDescent="0.25"/>
  <cols>
    <col min="1" max="1" width="26" bestFit="1" customWidth="1"/>
    <col min="2" max="2" width="21" bestFit="1" customWidth="1"/>
    <col min="3" max="3" width="12.7109375" bestFit="1" customWidth="1"/>
    <col min="4" max="4" width="8" bestFit="1" customWidth="1"/>
    <col min="5" max="5" width="14.5703125" customWidth="1"/>
    <col min="6" max="6" width="29.5703125" bestFit="1" customWidth="1"/>
    <col min="7" max="7" width="8" bestFit="1" customWidth="1"/>
    <col min="8" max="15" width="12.5703125" bestFit="1" customWidth="1"/>
    <col min="16" max="16" width="12.85546875" bestFit="1" customWidth="1"/>
    <col min="17" max="19" width="12.5703125" bestFit="1" customWidth="1"/>
    <col min="20" max="20" width="22" bestFit="1" customWidth="1"/>
    <col min="21" max="21" width="12.140625" bestFit="1" customWidth="1"/>
  </cols>
  <sheetData>
    <row r="1" spans="1:21" ht="18.75" x14ac:dyDescent="0.25">
      <c r="B1" s="81" t="s">
        <v>109</v>
      </c>
      <c r="C1" s="81"/>
      <c r="F1" s="48"/>
      <c r="G1" s="48"/>
      <c r="H1" s="74">
        <f>H2*$C$55</f>
        <v>365714106</v>
      </c>
      <c r="I1" s="74">
        <f>I2*$C$55</f>
        <v>372846855</v>
      </c>
      <c r="J1" s="74">
        <f t="shared" ref="I1:S1" si="0">J2*$C$55</f>
        <v>369280476</v>
      </c>
      <c r="K1" s="74">
        <f t="shared" si="0"/>
        <v>369280476</v>
      </c>
      <c r="L1" s="74">
        <f t="shared" si="0"/>
        <v>369280476</v>
      </c>
      <c r="M1" s="74">
        <f t="shared" si="0"/>
        <v>369280476</v>
      </c>
      <c r="N1" s="74">
        <f t="shared" si="0"/>
        <v>369280476</v>
      </c>
      <c r="O1" s="74">
        <f t="shared" si="0"/>
        <v>369280476</v>
      </c>
      <c r="P1" s="74">
        <f t="shared" si="0"/>
        <v>369280476</v>
      </c>
      <c r="Q1" s="74">
        <f t="shared" si="0"/>
        <v>369280476</v>
      </c>
      <c r="R1" s="74">
        <f>R2*$C$55</f>
        <v>369280476</v>
      </c>
      <c r="S1" s="74">
        <f t="shared" si="0"/>
        <v>369280475</v>
      </c>
      <c r="T1" s="74">
        <f>SUM(H1:S1)</f>
        <v>4431365720</v>
      </c>
      <c r="U1" s="77">
        <f>T1-FORT_22!B32</f>
        <v>0</v>
      </c>
    </row>
    <row r="2" spans="1:21" ht="15.75" thickBot="1" x14ac:dyDescent="0.3">
      <c r="B2" s="83" t="s">
        <v>110</v>
      </c>
      <c r="C2" s="83"/>
      <c r="F2" s="48"/>
      <c r="G2" s="48"/>
      <c r="H2" s="73">
        <f>FORT_22!C6</f>
        <v>8.2528531632907062E-2</v>
      </c>
      <c r="I2" s="73">
        <f>FORT_22!D6</f>
        <v>8.4138136763850763E-2</v>
      </c>
      <c r="J2" s="73">
        <f>FORT_22!E6</f>
        <v>8.3333333182890629E-2</v>
      </c>
      <c r="K2" s="73">
        <f>FORT_22!F6</f>
        <v>8.3333333182890629E-2</v>
      </c>
      <c r="L2" s="73">
        <f>FORT_22!G6</f>
        <v>8.3333333182890629E-2</v>
      </c>
      <c r="M2" s="73">
        <f>FORT_22!H6</f>
        <v>8.3333333182890629E-2</v>
      </c>
      <c r="N2" s="73">
        <f>FORT_22!I6</f>
        <v>8.3333333182890629E-2</v>
      </c>
      <c r="O2" s="73">
        <f>FORT_22!J6</f>
        <v>8.3333333182890629E-2</v>
      </c>
      <c r="P2" s="73">
        <f>FORT_22!K6</f>
        <v>8.3333333182890629E-2</v>
      </c>
      <c r="Q2" s="73">
        <f>FORT_22!L6</f>
        <v>8.3333333182890629E-2</v>
      </c>
      <c r="R2" s="73">
        <f>FORT_22!M6</f>
        <v>8.3333333182890629E-2</v>
      </c>
      <c r="S2" s="73">
        <f>FORT_22!N6</f>
        <v>8.3333332957226558E-2</v>
      </c>
      <c r="T2" s="76">
        <f>SUM(H2:S2)</f>
        <v>0.99999999999999978</v>
      </c>
    </row>
    <row r="3" spans="1:21" ht="26.25" thickTop="1" x14ac:dyDescent="0.25">
      <c r="B3" s="42" t="s">
        <v>111</v>
      </c>
      <c r="C3" s="42" t="s">
        <v>112</v>
      </c>
      <c r="D3" s="42" t="s">
        <v>115</v>
      </c>
      <c r="F3" s="53" t="s">
        <v>111</v>
      </c>
      <c r="G3" s="55" t="s">
        <v>169</v>
      </c>
      <c r="H3" s="54" t="s">
        <v>5</v>
      </c>
      <c r="I3" s="55" t="s">
        <v>6</v>
      </c>
      <c r="J3" s="55" t="s">
        <v>7</v>
      </c>
      <c r="K3" s="55" t="s">
        <v>8</v>
      </c>
      <c r="L3" s="55" t="s">
        <v>9</v>
      </c>
      <c r="M3" s="55" t="s">
        <v>10</v>
      </c>
      <c r="N3" s="55" t="s">
        <v>11</v>
      </c>
      <c r="O3" s="55" t="s">
        <v>12</v>
      </c>
      <c r="P3" s="55" t="s">
        <v>13</v>
      </c>
      <c r="Q3" s="55" t="s">
        <v>14</v>
      </c>
      <c r="R3" s="55" t="s">
        <v>15</v>
      </c>
      <c r="S3" s="56" t="s">
        <v>16</v>
      </c>
      <c r="T3" s="55" t="s">
        <v>116</v>
      </c>
    </row>
    <row r="4" spans="1:21" x14ac:dyDescent="0.25">
      <c r="A4" t="s">
        <v>117</v>
      </c>
      <c r="B4" s="43" t="s">
        <v>58</v>
      </c>
      <c r="C4" s="44">
        <v>2278332</v>
      </c>
      <c r="D4" s="51">
        <f>C4/$C$55</f>
        <v>5.1413765957461976E-4</v>
      </c>
      <c r="F4" s="57" t="s">
        <v>117</v>
      </c>
      <c r="G4" s="66">
        <f>VLOOKUP(F4,$A$4:$D$54,4,FALSE)</f>
        <v>5.1413765957461976E-4</v>
      </c>
      <c r="H4" s="58">
        <f>$H$1*$G4</f>
        <v>188027.39453226441</v>
      </c>
      <c r="I4" s="59">
        <f>$I$1*$G4</f>
        <v>191694.60940945763</v>
      </c>
      <c r="J4" s="59">
        <f>$J$1*$G4</f>
        <v>189860.99965724154</v>
      </c>
      <c r="K4" s="59">
        <f>$K$1*$G4</f>
        <v>189860.99965724154</v>
      </c>
      <c r="L4" s="59">
        <f>$L$1*$G4</f>
        <v>189860.99965724154</v>
      </c>
      <c r="M4" s="59">
        <f>$M$1*$G4</f>
        <v>189860.99965724154</v>
      </c>
      <c r="N4" s="59">
        <f>$N$1*$G4</f>
        <v>189860.99965724154</v>
      </c>
      <c r="O4" s="59">
        <f>$O$1*$G4</f>
        <v>189860.99965724154</v>
      </c>
      <c r="P4" s="59">
        <f>$P$1*$G4</f>
        <v>189860.99965724154</v>
      </c>
      <c r="Q4" s="59">
        <f>$Q$1*$G4</f>
        <v>189860.99965724154</v>
      </c>
      <c r="R4" s="59">
        <f>$R$1*$G4</f>
        <v>189860.99965724154</v>
      </c>
      <c r="S4" s="60">
        <f>$S$1*$G4</f>
        <v>189860.99914310389</v>
      </c>
      <c r="T4" s="61">
        <f>SUM(H4:S4)</f>
        <v>2278332.0000000005</v>
      </c>
    </row>
    <row r="5" spans="1:21" x14ac:dyDescent="0.25">
      <c r="A5" t="s">
        <v>118</v>
      </c>
      <c r="B5" s="43" t="s">
        <v>59</v>
      </c>
      <c r="C5" s="44">
        <v>2590894</v>
      </c>
      <c r="D5" s="51">
        <f t="shared" ref="D5:D54" si="1">C5/$C$55</f>
        <v>5.8467167092676796E-4</v>
      </c>
      <c r="F5" s="57" t="s">
        <v>118</v>
      </c>
      <c r="G5" s="66">
        <f t="shared" ref="G5:G54" si="2">VLOOKUP(F5,$A$4:$D$54,4,FALSE)</f>
        <v>5.8467167092676796E-4</v>
      </c>
      <c r="H5" s="58">
        <f t="shared" ref="H5:H54" si="3">$H$1*$G5</f>
        <v>213822.67743650914</v>
      </c>
      <c r="I5" s="59">
        <f t="shared" ref="I5:I54" si="4">$I$1*$G5</f>
        <v>217992.99371264037</v>
      </c>
      <c r="J5" s="59">
        <f t="shared" ref="J5:J54" si="5">$J$1*$G5</f>
        <v>215907.83294355223</v>
      </c>
      <c r="K5" s="59">
        <f t="shared" ref="K5:K54" si="6">$K$1*$G5</f>
        <v>215907.83294355223</v>
      </c>
      <c r="L5" s="59">
        <f t="shared" ref="L5:L54" si="7">$L$1*$G5</f>
        <v>215907.83294355223</v>
      </c>
      <c r="M5" s="59">
        <f t="shared" ref="M5:M54" si="8">$M$1*$G5</f>
        <v>215907.83294355223</v>
      </c>
      <c r="N5" s="59">
        <f t="shared" ref="N5:N54" si="9">$N$1*$G5</f>
        <v>215907.83294355223</v>
      </c>
      <c r="O5" s="59">
        <f t="shared" ref="O5:O54" si="10">$O$1*$G5</f>
        <v>215907.83294355223</v>
      </c>
      <c r="P5" s="59">
        <f t="shared" ref="P5:P54" si="11">$P$1*$G5</f>
        <v>215907.83294355223</v>
      </c>
      <c r="Q5" s="59">
        <f t="shared" ref="Q5:Q54" si="12">$Q$1*$G5</f>
        <v>215907.83294355223</v>
      </c>
      <c r="R5" s="59">
        <f t="shared" ref="R5:R54" si="13">$R$1*$G5</f>
        <v>215907.83294355223</v>
      </c>
      <c r="S5" s="60">
        <f t="shared" ref="S5:S54" si="14">$S$1*$G5</f>
        <v>215907.83235888055</v>
      </c>
      <c r="T5" s="61">
        <f t="shared" ref="T5:T54" si="15">SUM(H5:S5)</f>
        <v>2590893.9999999995</v>
      </c>
    </row>
    <row r="6" spans="1:21" x14ac:dyDescent="0.25">
      <c r="A6" t="s">
        <v>120</v>
      </c>
      <c r="B6" s="43" t="s">
        <v>61</v>
      </c>
      <c r="C6" s="44">
        <v>27034322</v>
      </c>
      <c r="D6" s="51">
        <f t="shared" si="1"/>
        <v>6.100674985588867E-3</v>
      </c>
      <c r="F6" s="57" t="s">
        <v>119</v>
      </c>
      <c r="G6" s="66">
        <f t="shared" si="2"/>
        <v>2.4323878192567685E-4</v>
      </c>
      <c r="H6" s="58">
        <f t="shared" si="3"/>
        <v>88955.853676477869</v>
      </c>
      <c r="I6" s="59">
        <f t="shared" si="4"/>
        <v>90690.81485501946</v>
      </c>
      <c r="J6" s="59">
        <f t="shared" si="5"/>
        <v>89823.333171174148</v>
      </c>
      <c r="K6" s="59">
        <f t="shared" si="6"/>
        <v>89823.333171174148</v>
      </c>
      <c r="L6" s="59">
        <f t="shared" si="7"/>
        <v>89823.333171174148</v>
      </c>
      <c r="M6" s="59">
        <f t="shared" si="8"/>
        <v>89823.333171174148</v>
      </c>
      <c r="N6" s="59">
        <f t="shared" si="9"/>
        <v>89823.333171174148</v>
      </c>
      <c r="O6" s="59">
        <f t="shared" si="10"/>
        <v>89823.333171174148</v>
      </c>
      <c r="P6" s="59">
        <f t="shared" si="11"/>
        <v>89823.333171174148</v>
      </c>
      <c r="Q6" s="59">
        <f t="shared" si="12"/>
        <v>89823.333171174148</v>
      </c>
      <c r="R6" s="59">
        <f t="shared" si="13"/>
        <v>89823.333171174148</v>
      </c>
      <c r="S6" s="60">
        <f t="shared" si="14"/>
        <v>89823.332927935364</v>
      </c>
      <c r="T6" s="61">
        <f t="shared" si="15"/>
        <v>1077880</v>
      </c>
    </row>
    <row r="7" spans="1:21" x14ac:dyDescent="0.25">
      <c r="A7" t="s">
        <v>121</v>
      </c>
      <c r="B7" s="43" t="s">
        <v>62</v>
      </c>
      <c r="C7" s="44">
        <v>13812486</v>
      </c>
      <c r="D7" s="51">
        <f t="shared" si="1"/>
        <v>3.1169817326654773E-3</v>
      </c>
      <c r="F7" s="57" t="s">
        <v>120</v>
      </c>
      <c r="G7" s="66">
        <f t="shared" si="2"/>
        <v>6.100674985588867E-3</v>
      </c>
      <c r="H7" s="58">
        <f t="shared" si="3"/>
        <v>2231102.8983511953</v>
      </c>
      <c r="I7" s="59">
        <f t="shared" si="4"/>
        <v>2274617.4817539793</v>
      </c>
      <c r="J7" s="59">
        <f t="shared" si="5"/>
        <v>2252860.1625995501</v>
      </c>
      <c r="K7" s="59">
        <f t="shared" si="6"/>
        <v>2252860.1625995501</v>
      </c>
      <c r="L7" s="59">
        <f t="shared" si="7"/>
        <v>2252860.1625995501</v>
      </c>
      <c r="M7" s="59">
        <f t="shared" si="8"/>
        <v>2252860.1625995501</v>
      </c>
      <c r="N7" s="59">
        <f t="shared" si="9"/>
        <v>2252860.1625995501</v>
      </c>
      <c r="O7" s="59">
        <f t="shared" si="10"/>
        <v>2252860.1625995501</v>
      </c>
      <c r="P7" s="59">
        <f t="shared" si="11"/>
        <v>2252860.1625995501</v>
      </c>
      <c r="Q7" s="59">
        <f t="shared" si="12"/>
        <v>2252860.1625995501</v>
      </c>
      <c r="R7" s="59">
        <f t="shared" si="13"/>
        <v>2252860.1625995501</v>
      </c>
      <c r="S7" s="60">
        <f t="shared" si="14"/>
        <v>2252860.156498875</v>
      </c>
      <c r="T7" s="61">
        <f t="shared" si="15"/>
        <v>27034322</v>
      </c>
    </row>
    <row r="8" spans="1:21" x14ac:dyDescent="0.25">
      <c r="A8" t="s">
        <v>122</v>
      </c>
      <c r="B8" s="43" t="s">
        <v>63</v>
      </c>
      <c r="C8" s="44">
        <v>502906255</v>
      </c>
      <c r="D8" s="51">
        <f t="shared" si="1"/>
        <v>0.11348786960422666</v>
      </c>
      <c r="F8" s="57" t="s">
        <v>121</v>
      </c>
      <c r="G8" s="66">
        <f t="shared" si="2"/>
        <v>3.1169817326654773E-3</v>
      </c>
      <c r="H8" s="58">
        <f t="shared" si="3"/>
        <v>1139924.187780086</v>
      </c>
      <c r="I8" s="59">
        <f t="shared" si="4"/>
        <v>1162156.836116774</v>
      </c>
      <c r="J8" s="59">
        <f t="shared" si="5"/>
        <v>1151040.4979220121</v>
      </c>
      <c r="K8" s="59">
        <f t="shared" si="6"/>
        <v>1151040.4979220121</v>
      </c>
      <c r="L8" s="59">
        <f t="shared" si="7"/>
        <v>1151040.4979220121</v>
      </c>
      <c r="M8" s="59">
        <f t="shared" si="8"/>
        <v>1151040.4979220121</v>
      </c>
      <c r="N8" s="59">
        <f t="shared" si="9"/>
        <v>1151040.4979220121</v>
      </c>
      <c r="O8" s="59">
        <f t="shared" si="10"/>
        <v>1151040.4979220121</v>
      </c>
      <c r="P8" s="59">
        <f t="shared" si="11"/>
        <v>1151040.4979220121</v>
      </c>
      <c r="Q8" s="59">
        <f t="shared" si="12"/>
        <v>1151040.4979220121</v>
      </c>
      <c r="R8" s="59">
        <f t="shared" si="13"/>
        <v>1151040.4979220121</v>
      </c>
      <c r="S8" s="60">
        <f t="shared" si="14"/>
        <v>1151040.4948050305</v>
      </c>
      <c r="T8" s="61">
        <f t="shared" si="15"/>
        <v>13812486.000000002</v>
      </c>
    </row>
    <row r="9" spans="1:21" x14ac:dyDescent="0.25">
      <c r="A9" t="s">
        <v>123</v>
      </c>
      <c r="B9" s="43" t="s">
        <v>64</v>
      </c>
      <c r="C9" s="44">
        <v>11485124</v>
      </c>
      <c r="D9" s="51">
        <f t="shared" si="1"/>
        <v>2.5917797640046735E-3</v>
      </c>
      <c r="F9" s="57" t="s">
        <v>122</v>
      </c>
      <c r="G9" s="66">
        <f t="shared" si="2"/>
        <v>0.11348786960422666</v>
      </c>
      <c r="H9" s="58">
        <f t="shared" si="3"/>
        <v>41504114.774154328</v>
      </c>
      <c r="I9" s="59">
        <f t="shared" si="4"/>
        <v>42313595.262586005</v>
      </c>
      <c r="J9" s="59">
        <f t="shared" si="5"/>
        <v>41908854.507674754</v>
      </c>
      <c r="K9" s="59">
        <f t="shared" si="6"/>
        <v>41908854.507674754</v>
      </c>
      <c r="L9" s="59">
        <f t="shared" si="7"/>
        <v>41908854.507674754</v>
      </c>
      <c r="M9" s="59">
        <f t="shared" si="8"/>
        <v>41908854.507674754</v>
      </c>
      <c r="N9" s="59">
        <f t="shared" si="9"/>
        <v>41908854.507674754</v>
      </c>
      <c r="O9" s="59">
        <f t="shared" si="10"/>
        <v>41908854.507674754</v>
      </c>
      <c r="P9" s="59">
        <f t="shared" si="11"/>
        <v>41908854.507674754</v>
      </c>
      <c r="Q9" s="59">
        <f t="shared" si="12"/>
        <v>41908854.507674754</v>
      </c>
      <c r="R9" s="59">
        <f t="shared" si="13"/>
        <v>41908854.507674754</v>
      </c>
      <c r="S9" s="60">
        <f t="shared" si="14"/>
        <v>41908854.394186884</v>
      </c>
      <c r="T9" s="61">
        <f t="shared" si="15"/>
        <v>502906255</v>
      </c>
    </row>
    <row r="10" spans="1:21" x14ac:dyDescent="0.25">
      <c r="A10" t="s">
        <v>124</v>
      </c>
      <c r="B10" s="43" t="s">
        <v>65</v>
      </c>
      <c r="C10" s="44">
        <v>2804632</v>
      </c>
      <c r="D10" s="51">
        <f t="shared" si="1"/>
        <v>6.3290465676121171E-4</v>
      </c>
      <c r="F10" s="57" t="s">
        <v>123</v>
      </c>
      <c r="G10" s="66">
        <f t="shared" si="2"/>
        <v>2.5917797640046735E-3</v>
      </c>
      <c r="H10" s="58">
        <f t="shared" si="3"/>
        <v>947850.41934186022</v>
      </c>
      <c r="I10" s="59">
        <f t="shared" si="4"/>
        <v>966336.93386178475</v>
      </c>
      <c r="J10" s="59">
        <f t="shared" si="5"/>
        <v>957093.66493881354</v>
      </c>
      <c r="K10" s="59">
        <f t="shared" si="6"/>
        <v>957093.66493881354</v>
      </c>
      <c r="L10" s="59">
        <f t="shared" si="7"/>
        <v>957093.66493881354</v>
      </c>
      <c r="M10" s="59">
        <f t="shared" si="8"/>
        <v>957093.66493881354</v>
      </c>
      <c r="N10" s="59">
        <f t="shared" si="9"/>
        <v>957093.66493881354</v>
      </c>
      <c r="O10" s="59">
        <f t="shared" si="10"/>
        <v>957093.66493881354</v>
      </c>
      <c r="P10" s="59">
        <f t="shared" si="11"/>
        <v>957093.66493881354</v>
      </c>
      <c r="Q10" s="59">
        <f t="shared" si="12"/>
        <v>957093.66493881354</v>
      </c>
      <c r="R10" s="59">
        <f t="shared" si="13"/>
        <v>957093.66493881354</v>
      </c>
      <c r="S10" s="60">
        <f t="shared" si="14"/>
        <v>957093.66234703374</v>
      </c>
      <c r="T10" s="61">
        <f t="shared" si="15"/>
        <v>11485123.999999998</v>
      </c>
    </row>
    <row r="11" spans="1:21" x14ac:dyDescent="0.25">
      <c r="A11" t="s">
        <v>125</v>
      </c>
      <c r="B11" s="43" t="s">
        <v>66</v>
      </c>
      <c r="C11" s="44">
        <v>93720360</v>
      </c>
      <c r="D11" s="51">
        <f t="shared" si="1"/>
        <v>2.1149317371169266E-2</v>
      </c>
      <c r="F11" s="57" t="s">
        <v>124</v>
      </c>
      <c r="G11" s="66">
        <f t="shared" si="2"/>
        <v>6.3290465676121171E-4</v>
      </c>
      <c r="H11" s="58">
        <f t="shared" si="3"/>
        <v>231462.1607306634</v>
      </c>
      <c r="I11" s="59">
        <f t="shared" si="4"/>
        <v>235976.51078827228</v>
      </c>
      <c r="J11" s="59">
        <f t="shared" si="5"/>
        <v>233719.33291139686</v>
      </c>
      <c r="K11" s="59">
        <f t="shared" si="6"/>
        <v>233719.33291139686</v>
      </c>
      <c r="L11" s="59">
        <f t="shared" si="7"/>
        <v>233719.33291139686</v>
      </c>
      <c r="M11" s="59">
        <f t="shared" si="8"/>
        <v>233719.33291139686</v>
      </c>
      <c r="N11" s="59">
        <f t="shared" si="9"/>
        <v>233719.33291139686</v>
      </c>
      <c r="O11" s="59">
        <f t="shared" si="10"/>
        <v>233719.33291139686</v>
      </c>
      <c r="P11" s="59">
        <f t="shared" si="11"/>
        <v>233719.33291139686</v>
      </c>
      <c r="Q11" s="59">
        <f t="shared" si="12"/>
        <v>233719.33291139686</v>
      </c>
      <c r="R11" s="59">
        <f t="shared" si="13"/>
        <v>233719.33291139686</v>
      </c>
      <c r="S11" s="60">
        <f t="shared" si="14"/>
        <v>233719.33227849222</v>
      </c>
      <c r="T11" s="61">
        <f t="shared" si="15"/>
        <v>2804632</v>
      </c>
    </row>
    <row r="12" spans="1:21" x14ac:dyDescent="0.25">
      <c r="A12" t="s">
        <v>126</v>
      </c>
      <c r="B12" s="43" t="s">
        <v>113</v>
      </c>
      <c r="C12" s="44">
        <v>80038875</v>
      </c>
      <c r="D12" s="51">
        <f t="shared" si="1"/>
        <v>1.806189785662737E-2</v>
      </c>
      <c r="F12" s="57" t="s">
        <v>125</v>
      </c>
      <c r="G12" s="66">
        <f t="shared" si="2"/>
        <v>2.1149317371169266E-2</v>
      </c>
      <c r="H12" s="58">
        <f t="shared" si="3"/>
        <v>7734603.694907438</v>
      </c>
      <c r="I12" s="59">
        <f t="shared" si="4"/>
        <v>7885456.4672373282</v>
      </c>
      <c r="J12" s="59">
        <f t="shared" si="5"/>
        <v>7810029.9859004552</v>
      </c>
      <c r="K12" s="59">
        <f t="shared" si="6"/>
        <v>7810029.9859004552</v>
      </c>
      <c r="L12" s="59">
        <f t="shared" si="7"/>
        <v>7810029.9859004552</v>
      </c>
      <c r="M12" s="59">
        <f t="shared" si="8"/>
        <v>7810029.9859004552</v>
      </c>
      <c r="N12" s="59">
        <f t="shared" si="9"/>
        <v>7810029.9859004552</v>
      </c>
      <c r="O12" s="59">
        <f t="shared" si="10"/>
        <v>7810029.9859004552</v>
      </c>
      <c r="P12" s="59">
        <f t="shared" si="11"/>
        <v>7810029.9859004552</v>
      </c>
      <c r="Q12" s="59">
        <f t="shared" si="12"/>
        <v>7810029.9859004552</v>
      </c>
      <c r="R12" s="59">
        <f t="shared" si="13"/>
        <v>7810029.9859004552</v>
      </c>
      <c r="S12" s="60">
        <f t="shared" si="14"/>
        <v>7810029.9647511384</v>
      </c>
      <c r="T12" s="61">
        <f t="shared" si="15"/>
        <v>93720360.000000015</v>
      </c>
    </row>
    <row r="13" spans="1:21" x14ac:dyDescent="0.25">
      <c r="A13" t="s">
        <v>127</v>
      </c>
      <c r="B13" s="43" t="s">
        <v>68</v>
      </c>
      <c r="C13" s="44">
        <v>5623053</v>
      </c>
      <c r="D13" s="51">
        <f t="shared" si="1"/>
        <v>1.2689209953088683E-3</v>
      </c>
      <c r="F13" s="57" t="s">
        <v>126</v>
      </c>
      <c r="G13" s="66">
        <f t="shared" si="2"/>
        <v>1.806189785662737E-2</v>
      </c>
      <c r="H13" s="58">
        <f t="shared" si="3"/>
        <v>6605490.8272997951</v>
      </c>
      <c r="I13" s="59">
        <f t="shared" si="4"/>
        <v>6734321.8111747559</v>
      </c>
      <c r="J13" s="59">
        <f t="shared" si="5"/>
        <v>6669906.2379587349</v>
      </c>
      <c r="K13" s="59">
        <f t="shared" si="6"/>
        <v>6669906.2379587349</v>
      </c>
      <c r="L13" s="59">
        <f t="shared" si="7"/>
        <v>6669906.2379587349</v>
      </c>
      <c r="M13" s="59">
        <f t="shared" si="8"/>
        <v>6669906.2379587349</v>
      </c>
      <c r="N13" s="59">
        <f t="shared" si="9"/>
        <v>6669906.2379587349</v>
      </c>
      <c r="O13" s="59">
        <f t="shared" si="10"/>
        <v>6669906.2379587349</v>
      </c>
      <c r="P13" s="59">
        <f t="shared" si="11"/>
        <v>6669906.2379587349</v>
      </c>
      <c r="Q13" s="59">
        <f t="shared" si="12"/>
        <v>6669906.2379587349</v>
      </c>
      <c r="R13" s="59">
        <f t="shared" si="13"/>
        <v>6669906.2379587349</v>
      </c>
      <c r="S13" s="60">
        <f t="shared" si="14"/>
        <v>6669906.2198968371</v>
      </c>
      <c r="T13" s="61">
        <f t="shared" si="15"/>
        <v>80038875.000000015</v>
      </c>
    </row>
    <row r="14" spans="1:21" x14ac:dyDescent="0.25">
      <c r="A14" t="s">
        <v>128</v>
      </c>
      <c r="B14" s="43" t="s">
        <v>70</v>
      </c>
      <c r="C14" s="44">
        <v>7607209</v>
      </c>
      <c r="D14" s="51">
        <f t="shared" si="1"/>
        <v>1.7166737030226429E-3</v>
      </c>
      <c r="F14" s="57" t="s">
        <v>127</v>
      </c>
      <c r="G14" s="66">
        <f t="shared" si="2"/>
        <v>1.2689209953088683E-3</v>
      </c>
      <c r="H14" s="58">
        <f t="shared" si="3"/>
        <v>464062.30738401297</v>
      </c>
      <c r="I14" s="59">
        <f t="shared" si="4"/>
        <v>473113.20234438131</v>
      </c>
      <c r="J14" s="59">
        <f t="shared" si="5"/>
        <v>468587.74915405264</v>
      </c>
      <c r="K14" s="59">
        <f t="shared" si="6"/>
        <v>468587.74915405264</v>
      </c>
      <c r="L14" s="59">
        <f t="shared" si="7"/>
        <v>468587.74915405264</v>
      </c>
      <c r="M14" s="59">
        <f t="shared" si="8"/>
        <v>468587.74915405264</v>
      </c>
      <c r="N14" s="59">
        <f t="shared" si="9"/>
        <v>468587.74915405264</v>
      </c>
      <c r="O14" s="59">
        <f t="shared" si="10"/>
        <v>468587.74915405264</v>
      </c>
      <c r="P14" s="59">
        <f t="shared" si="11"/>
        <v>468587.74915405264</v>
      </c>
      <c r="Q14" s="59">
        <f t="shared" si="12"/>
        <v>468587.74915405264</v>
      </c>
      <c r="R14" s="59">
        <f t="shared" si="13"/>
        <v>468587.74915405264</v>
      </c>
      <c r="S14" s="60">
        <f t="shared" si="14"/>
        <v>468587.74788513168</v>
      </c>
      <c r="T14" s="61">
        <f t="shared" si="15"/>
        <v>5623052.9999999991</v>
      </c>
    </row>
    <row r="15" spans="1:21" x14ac:dyDescent="0.25">
      <c r="A15" t="s">
        <v>129</v>
      </c>
      <c r="B15" s="43" t="s">
        <v>69</v>
      </c>
      <c r="C15" s="44">
        <v>52665944</v>
      </c>
      <c r="D15" s="51">
        <f t="shared" si="1"/>
        <v>1.1884810987796332E-2</v>
      </c>
      <c r="F15" s="57" t="s">
        <v>128</v>
      </c>
      <c r="G15" s="66">
        <f t="shared" si="2"/>
        <v>1.7166737030226429E-3</v>
      </c>
      <c r="H15" s="58">
        <f t="shared" si="3"/>
        <v>627811.78859463532</v>
      </c>
      <c r="I15" s="59">
        <f t="shared" si="4"/>
        <v>640056.39123319637</v>
      </c>
      <c r="J15" s="59">
        <f t="shared" si="5"/>
        <v>633934.08218888415</v>
      </c>
      <c r="K15" s="59">
        <f t="shared" si="6"/>
        <v>633934.08218888415</v>
      </c>
      <c r="L15" s="59">
        <f t="shared" si="7"/>
        <v>633934.08218888415</v>
      </c>
      <c r="M15" s="59">
        <f t="shared" si="8"/>
        <v>633934.08218888415</v>
      </c>
      <c r="N15" s="59">
        <f t="shared" si="9"/>
        <v>633934.08218888415</v>
      </c>
      <c r="O15" s="59">
        <f t="shared" si="10"/>
        <v>633934.08218888415</v>
      </c>
      <c r="P15" s="59">
        <f t="shared" si="11"/>
        <v>633934.08218888415</v>
      </c>
      <c r="Q15" s="59">
        <f t="shared" si="12"/>
        <v>633934.08218888415</v>
      </c>
      <c r="R15" s="59">
        <f t="shared" si="13"/>
        <v>633934.08218888415</v>
      </c>
      <c r="S15" s="60">
        <f t="shared" si="14"/>
        <v>633934.08047221054</v>
      </c>
      <c r="T15" s="61">
        <f t="shared" si="15"/>
        <v>7607208.9999999981</v>
      </c>
    </row>
    <row r="16" spans="1:21" x14ac:dyDescent="0.25">
      <c r="A16" t="s">
        <v>130</v>
      </c>
      <c r="B16" s="43" t="s">
        <v>71</v>
      </c>
      <c r="C16" s="44">
        <v>27646422</v>
      </c>
      <c r="D16" s="51">
        <f t="shared" si="1"/>
        <v>6.2388039595161196E-3</v>
      </c>
      <c r="F16" s="57" t="s">
        <v>129</v>
      </c>
      <c r="G16" s="66">
        <f t="shared" si="2"/>
        <v>1.1884810987796332E-2</v>
      </c>
      <c r="H16" s="58">
        <f t="shared" si="3"/>
        <v>4346443.0253809122</v>
      </c>
      <c r="I16" s="59">
        <f t="shared" si="4"/>
        <v>4431214.3990693055</v>
      </c>
      <c r="J16" s="59">
        <f t="shared" si="5"/>
        <v>4388828.6587434597</v>
      </c>
      <c r="K16" s="59">
        <f t="shared" si="6"/>
        <v>4388828.6587434597</v>
      </c>
      <c r="L16" s="59">
        <f t="shared" si="7"/>
        <v>4388828.6587434597</v>
      </c>
      <c r="M16" s="59">
        <f t="shared" si="8"/>
        <v>4388828.6587434597</v>
      </c>
      <c r="N16" s="59">
        <f t="shared" si="9"/>
        <v>4388828.6587434597</v>
      </c>
      <c r="O16" s="59">
        <f t="shared" si="10"/>
        <v>4388828.6587434597</v>
      </c>
      <c r="P16" s="59">
        <f t="shared" si="11"/>
        <v>4388828.6587434597</v>
      </c>
      <c r="Q16" s="59">
        <f t="shared" si="12"/>
        <v>4388828.6587434597</v>
      </c>
      <c r="R16" s="59">
        <f t="shared" si="13"/>
        <v>4388828.6587434597</v>
      </c>
      <c r="S16" s="60">
        <f t="shared" si="14"/>
        <v>4388828.6468586484</v>
      </c>
      <c r="T16" s="61">
        <f t="shared" si="15"/>
        <v>52665944</v>
      </c>
    </row>
    <row r="17" spans="1:20" x14ac:dyDescent="0.25">
      <c r="A17" t="s">
        <v>131</v>
      </c>
      <c r="B17" s="43" t="s">
        <v>72</v>
      </c>
      <c r="C17" s="44">
        <v>1041874</v>
      </c>
      <c r="D17" s="51">
        <f t="shared" si="1"/>
        <v>2.3511352161653676E-4</v>
      </c>
      <c r="F17" s="57" t="s">
        <v>130</v>
      </c>
      <c r="G17" s="66">
        <f t="shared" si="2"/>
        <v>6.2388039595161196E-3</v>
      </c>
      <c r="H17" s="58">
        <f t="shared" si="3"/>
        <v>2281618.6125636981</v>
      </c>
      <c r="I17" s="59">
        <f t="shared" si="4"/>
        <v>2326118.4352671327</v>
      </c>
      <c r="J17" s="59">
        <f t="shared" si="5"/>
        <v>2303868.4958407972</v>
      </c>
      <c r="K17" s="59">
        <f t="shared" si="6"/>
        <v>2303868.4958407972</v>
      </c>
      <c r="L17" s="59">
        <f t="shared" si="7"/>
        <v>2303868.4958407972</v>
      </c>
      <c r="M17" s="59">
        <f t="shared" si="8"/>
        <v>2303868.4958407972</v>
      </c>
      <c r="N17" s="59">
        <f t="shared" si="9"/>
        <v>2303868.4958407972</v>
      </c>
      <c r="O17" s="59">
        <f t="shared" si="10"/>
        <v>2303868.4958407972</v>
      </c>
      <c r="P17" s="59">
        <f t="shared" si="11"/>
        <v>2303868.4958407972</v>
      </c>
      <c r="Q17" s="59">
        <f t="shared" si="12"/>
        <v>2303868.4958407972</v>
      </c>
      <c r="R17" s="59">
        <f t="shared" si="13"/>
        <v>2303868.4958407972</v>
      </c>
      <c r="S17" s="60">
        <f t="shared" si="14"/>
        <v>2303868.4896019935</v>
      </c>
      <c r="T17" s="61">
        <f t="shared" si="15"/>
        <v>27646421.999999993</v>
      </c>
    </row>
    <row r="18" spans="1:20" x14ac:dyDescent="0.25">
      <c r="A18" t="s">
        <v>132</v>
      </c>
      <c r="B18" s="43" t="s">
        <v>73</v>
      </c>
      <c r="C18" s="44">
        <v>2494368</v>
      </c>
      <c r="D18" s="51">
        <f t="shared" si="1"/>
        <v>5.6288922142946039E-4</v>
      </c>
      <c r="F18" s="57" t="s">
        <v>131</v>
      </c>
      <c r="G18" s="66">
        <f t="shared" si="2"/>
        <v>2.3511352161653676E-4</v>
      </c>
      <c r="H18" s="58">
        <f t="shared" si="3"/>
        <v>85984.331366503422</v>
      </c>
      <c r="I18" s="59">
        <f t="shared" si="4"/>
        <v>87661.337102700243</v>
      </c>
      <c r="J18" s="59">
        <f t="shared" si="5"/>
        <v>86822.833176590982</v>
      </c>
      <c r="K18" s="59">
        <f t="shared" si="6"/>
        <v>86822.833176590982</v>
      </c>
      <c r="L18" s="59">
        <f t="shared" si="7"/>
        <v>86822.833176590982</v>
      </c>
      <c r="M18" s="59">
        <f t="shared" si="8"/>
        <v>86822.833176590982</v>
      </c>
      <c r="N18" s="59">
        <f t="shared" si="9"/>
        <v>86822.833176590982</v>
      </c>
      <c r="O18" s="59">
        <f t="shared" si="10"/>
        <v>86822.833176590982</v>
      </c>
      <c r="P18" s="59">
        <f t="shared" si="11"/>
        <v>86822.833176590982</v>
      </c>
      <c r="Q18" s="59">
        <f t="shared" si="12"/>
        <v>86822.833176590982</v>
      </c>
      <c r="R18" s="59">
        <f t="shared" si="13"/>
        <v>86822.833176590982</v>
      </c>
      <c r="S18" s="60">
        <f t="shared" si="14"/>
        <v>86822.832941477463</v>
      </c>
      <c r="T18" s="61">
        <f t="shared" si="15"/>
        <v>1041873.9999999999</v>
      </c>
    </row>
    <row r="19" spans="1:20" x14ac:dyDescent="0.25">
      <c r="A19" t="s">
        <v>133</v>
      </c>
      <c r="B19" s="43" t="s">
        <v>74</v>
      </c>
      <c r="C19" s="44">
        <v>31335114</v>
      </c>
      <c r="D19" s="51">
        <f t="shared" si="1"/>
        <v>7.071209189206798E-3</v>
      </c>
      <c r="F19" s="57" t="s">
        <v>132</v>
      </c>
      <c r="G19" s="66">
        <f t="shared" si="2"/>
        <v>5.6288922142946039E-4</v>
      </c>
      <c r="H19" s="58">
        <f t="shared" si="3"/>
        <v>205856.52839211115</v>
      </c>
      <c r="I19" s="59">
        <f t="shared" si="4"/>
        <v>209871.4759233729</v>
      </c>
      <c r="J19" s="59">
        <f t="shared" si="5"/>
        <v>207863.99962474054</v>
      </c>
      <c r="K19" s="59">
        <f t="shared" si="6"/>
        <v>207863.99962474054</v>
      </c>
      <c r="L19" s="59">
        <f t="shared" si="7"/>
        <v>207863.99962474054</v>
      </c>
      <c r="M19" s="59">
        <f t="shared" si="8"/>
        <v>207863.99962474054</v>
      </c>
      <c r="N19" s="59">
        <f t="shared" si="9"/>
        <v>207863.99962474054</v>
      </c>
      <c r="O19" s="59">
        <f t="shared" si="10"/>
        <v>207863.99962474054</v>
      </c>
      <c r="P19" s="59">
        <f t="shared" si="11"/>
        <v>207863.99962474054</v>
      </c>
      <c r="Q19" s="59">
        <f t="shared" si="12"/>
        <v>207863.99962474054</v>
      </c>
      <c r="R19" s="59">
        <f t="shared" si="13"/>
        <v>207863.99962474054</v>
      </c>
      <c r="S19" s="60">
        <f t="shared" si="14"/>
        <v>207863.99906185133</v>
      </c>
      <c r="T19" s="61">
        <f t="shared" si="15"/>
        <v>2494368.0000000005</v>
      </c>
    </row>
    <row r="20" spans="1:20" x14ac:dyDescent="0.25">
      <c r="A20" t="s">
        <v>134</v>
      </c>
      <c r="B20" s="43" t="s">
        <v>75</v>
      </c>
      <c r="C20" s="44">
        <v>304292207</v>
      </c>
      <c r="D20" s="51">
        <f t="shared" si="1"/>
        <v>6.8667816250562147E-2</v>
      </c>
      <c r="F20" s="57" t="s">
        <v>133</v>
      </c>
      <c r="G20" s="66">
        <f t="shared" si="2"/>
        <v>7.071209189206798E-3</v>
      </c>
      <c r="H20" s="58">
        <f t="shared" si="3"/>
        <v>2586040.9469697489</v>
      </c>
      <c r="I20" s="59">
        <f t="shared" si="4"/>
        <v>2636478.1072428548</v>
      </c>
      <c r="J20" s="59">
        <f t="shared" si="5"/>
        <v>2611259.4952858603</v>
      </c>
      <c r="K20" s="59">
        <f t="shared" si="6"/>
        <v>2611259.4952858603</v>
      </c>
      <c r="L20" s="59">
        <f t="shared" si="7"/>
        <v>2611259.4952858603</v>
      </c>
      <c r="M20" s="59">
        <f t="shared" si="8"/>
        <v>2611259.4952858603</v>
      </c>
      <c r="N20" s="59">
        <f t="shared" si="9"/>
        <v>2611259.4952858603</v>
      </c>
      <c r="O20" s="59">
        <f t="shared" si="10"/>
        <v>2611259.4952858603</v>
      </c>
      <c r="P20" s="59">
        <f t="shared" si="11"/>
        <v>2611259.4952858603</v>
      </c>
      <c r="Q20" s="59">
        <f t="shared" si="12"/>
        <v>2611259.4952858603</v>
      </c>
      <c r="R20" s="59">
        <f t="shared" si="13"/>
        <v>2611259.4952858603</v>
      </c>
      <c r="S20" s="60">
        <f t="shared" si="14"/>
        <v>2611259.4882146511</v>
      </c>
      <c r="T20" s="61">
        <f t="shared" si="15"/>
        <v>31335114</v>
      </c>
    </row>
    <row r="21" spans="1:20" x14ac:dyDescent="0.25">
      <c r="A21" t="s">
        <v>135</v>
      </c>
      <c r="B21" s="43" t="s">
        <v>77</v>
      </c>
      <c r="C21" s="44">
        <v>4218056</v>
      </c>
      <c r="D21" s="51">
        <f t="shared" si="1"/>
        <v>9.51863661571133E-4</v>
      </c>
      <c r="F21" s="57" t="s">
        <v>134</v>
      </c>
      <c r="G21" s="66">
        <f t="shared" si="2"/>
        <v>6.8667816250562147E-2</v>
      </c>
      <c r="H21" s="58">
        <f t="shared" si="3"/>
        <v>25112789.031046607</v>
      </c>
      <c r="I21" s="59">
        <f t="shared" si="4"/>
        <v>25602579.32873999</v>
      </c>
      <c r="J21" s="59">
        <f t="shared" si="5"/>
        <v>25357683.870888125</v>
      </c>
      <c r="K21" s="59">
        <f t="shared" si="6"/>
        <v>25357683.870888125</v>
      </c>
      <c r="L21" s="59">
        <f t="shared" si="7"/>
        <v>25357683.870888125</v>
      </c>
      <c r="M21" s="59">
        <f t="shared" si="8"/>
        <v>25357683.870888125</v>
      </c>
      <c r="N21" s="59">
        <f t="shared" si="9"/>
        <v>25357683.870888125</v>
      </c>
      <c r="O21" s="59">
        <f t="shared" si="10"/>
        <v>25357683.870888125</v>
      </c>
      <c r="P21" s="59">
        <f t="shared" si="11"/>
        <v>25357683.870888125</v>
      </c>
      <c r="Q21" s="59">
        <f t="shared" si="12"/>
        <v>25357683.870888125</v>
      </c>
      <c r="R21" s="59">
        <f t="shared" si="13"/>
        <v>25357683.870888125</v>
      </c>
      <c r="S21" s="60">
        <f t="shared" si="14"/>
        <v>25357683.802220307</v>
      </c>
      <c r="T21" s="61">
        <f t="shared" si="15"/>
        <v>304292207</v>
      </c>
    </row>
    <row r="22" spans="1:20" x14ac:dyDescent="0.25">
      <c r="A22" t="s">
        <v>136</v>
      </c>
      <c r="B22" s="43" t="s">
        <v>78</v>
      </c>
      <c r="C22" s="44">
        <v>368649352</v>
      </c>
      <c r="D22" s="51">
        <f t="shared" si="1"/>
        <v>8.3190911175798868E-2</v>
      </c>
      <c r="F22" s="57" t="s">
        <v>135</v>
      </c>
      <c r="G22" s="66">
        <f t="shared" si="2"/>
        <v>9.51863661571133E-4</v>
      </c>
      <c r="H22" s="58">
        <f t="shared" si="3"/>
        <v>348109.96802537347</v>
      </c>
      <c r="I22" s="59">
        <f t="shared" si="4"/>
        <v>354899.3726055813</v>
      </c>
      <c r="J22" s="59">
        <f t="shared" si="5"/>
        <v>351504.6660320909</v>
      </c>
      <c r="K22" s="59">
        <f t="shared" si="6"/>
        <v>351504.6660320909</v>
      </c>
      <c r="L22" s="59">
        <f t="shared" si="7"/>
        <v>351504.6660320909</v>
      </c>
      <c r="M22" s="59">
        <f t="shared" si="8"/>
        <v>351504.6660320909</v>
      </c>
      <c r="N22" s="59">
        <f t="shared" si="9"/>
        <v>351504.6660320909</v>
      </c>
      <c r="O22" s="59">
        <f t="shared" si="10"/>
        <v>351504.6660320909</v>
      </c>
      <c r="P22" s="59">
        <f t="shared" si="11"/>
        <v>351504.6660320909</v>
      </c>
      <c r="Q22" s="59">
        <f t="shared" si="12"/>
        <v>351504.6660320909</v>
      </c>
      <c r="R22" s="59">
        <f t="shared" si="13"/>
        <v>351504.6660320909</v>
      </c>
      <c r="S22" s="60">
        <f t="shared" si="14"/>
        <v>351504.66508022725</v>
      </c>
      <c r="T22" s="61">
        <f t="shared" si="15"/>
        <v>4218055.9999999991</v>
      </c>
    </row>
    <row r="23" spans="1:20" x14ac:dyDescent="0.25">
      <c r="A23" t="s">
        <v>137</v>
      </c>
      <c r="B23" s="43" t="s">
        <v>79</v>
      </c>
      <c r="C23" s="44">
        <v>10808672</v>
      </c>
      <c r="D23" s="51">
        <f t="shared" si="1"/>
        <v>2.4391288561937965E-3</v>
      </c>
      <c r="F23" s="57" t="s">
        <v>136</v>
      </c>
      <c r="G23" s="66">
        <f t="shared" si="2"/>
        <v>8.3190911175798868E-2</v>
      </c>
      <c r="H23" s="58">
        <f t="shared" si="3"/>
        <v>30424089.707982693</v>
      </c>
      <c r="I23" s="59">
        <f t="shared" si="4"/>
        <v>31017469.596480958</v>
      </c>
      <c r="J23" s="59">
        <f t="shared" si="5"/>
        <v>30720779.277872726</v>
      </c>
      <c r="K23" s="59">
        <f t="shared" si="6"/>
        <v>30720779.277872726</v>
      </c>
      <c r="L23" s="59">
        <f t="shared" si="7"/>
        <v>30720779.277872726</v>
      </c>
      <c r="M23" s="59">
        <f t="shared" si="8"/>
        <v>30720779.277872726</v>
      </c>
      <c r="N23" s="59">
        <f t="shared" si="9"/>
        <v>30720779.277872726</v>
      </c>
      <c r="O23" s="59">
        <f t="shared" si="10"/>
        <v>30720779.277872726</v>
      </c>
      <c r="P23" s="59">
        <f t="shared" si="11"/>
        <v>30720779.277872726</v>
      </c>
      <c r="Q23" s="59">
        <f t="shared" si="12"/>
        <v>30720779.277872726</v>
      </c>
      <c r="R23" s="59">
        <f t="shared" si="13"/>
        <v>30720779.277872726</v>
      </c>
      <c r="S23" s="60">
        <f t="shared" si="14"/>
        <v>30720779.194681816</v>
      </c>
      <c r="T23" s="61">
        <f t="shared" si="15"/>
        <v>368649352.00000012</v>
      </c>
    </row>
    <row r="24" spans="1:20" x14ac:dyDescent="0.25">
      <c r="A24" t="s">
        <v>138</v>
      </c>
      <c r="B24" s="43" t="s">
        <v>80</v>
      </c>
      <c r="C24" s="44">
        <v>1385079</v>
      </c>
      <c r="D24" s="51">
        <f t="shared" si="1"/>
        <v>3.125625568995014E-4</v>
      </c>
      <c r="F24" s="57" t="s">
        <v>137</v>
      </c>
      <c r="G24" s="66">
        <f t="shared" si="2"/>
        <v>2.4391288561937965E-3</v>
      </c>
      <c r="H24" s="58">
        <f t="shared" si="3"/>
        <v>892023.82906171679</v>
      </c>
      <c r="I24" s="59">
        <f t="shared" si="4"/>
        <v>909421.52297160425</v>
      </c>
      <c r="J24" s="59">
        <f t="shared" si="5"/>
        <v>900722.66504058067</v>
      </c>
      <c r="K24" s="59">
        <f t="shared" si="6"/>
        <v>900722.66504058067</v>
      </c>
      <c r="L24" s="59">
        <f t="shared" si="7"/>
        <v>900722.66504058067</v>
      </c>
      <c r="M24" s="59">
        <f t="shared" si="8"/>
        <v>900722.66504058067</v>
      </c>
      <c r="N24" s="59">
        <f t="shared" si="9"/>
        <v>900722.66504058067</v>
      </c>
      <c r="O24" s="59">
        <f t="shared" si="10"/>
        <v>900722.66504058067</v>
      </c>
      <c r="P24" s="59">
        <f t="shared" si="11"/>
        <v>900722.66504058067</v>
      </c>
      <c r="Q24" s="59">
        <f t="shared" si="12"/>
        <v>900722.66504058067</v>
      </c>
      <c r="R24" s="59">
        <f t="shared" si="13"/>
        <v>900722.66504058067</v>
      </c>
      <c r="S24" s="60">
        <f t="shared" si="14"/>
        <v>900722.66260145186</v>
      </c>
      <c r="T24" s="61">
        <f t="shared" si="15"/>
        <v>10808672</v>
      </c>
    </row>
    <row r="25" spans="1:20" x14ac:dyDescent="0.25">
      <c r="A25" t="s">
        <v>139</v>
      </c>
      <c r="B25" s="43" t="s">
        <v>81</v>
      </c>
      <c r="C25" s="44">
        <v>4812537</v>
      </c>
      <c r="D25" s="51">
        <f t="shared" si="1"/>
        <v>1.0860166603446127E-3</v>
      </c>
      <c r="F25" s="57" t="s">
        <v>138</v>
      </c>
      <c r="G25" s="66">
        <f t="shared" si="2"/>
        <v>3.125625568995014E-4</v>
      </c>
      <c r="H25" s="58">
        <f t="shared" si="3"/>
        <v>114308.53606557529</v>
      </c>
      <c r="I25" s="59">
        <f t="shared" si="4"/>
        <v>116537.96633073765</v>
      </c>
      <c r="J25" s="59">
        <f t="shared" si="5"/>
        <v>115423.24979162496</v>
      </c>
      <c r="K25" s="59">
        <f t="shared" si="6"/>
        <v>115423.24979162496</v>
      </c>
      <c r="L25" s="59">
        <f t="shared" si="7"/>
        <v>115423.24979162496</v>
      </c>
      <c r="M25" s="59">
        <f t="shared" si="8"/>
        <v>115423.24979162496</v>
      </c>
      <c r="N25" s="59">
        <f t="shared" si="9"/>
        <v>115423.24979162496</v>
      </c>
      <c r="O25" s="59">
        <f t="shared" si="10"/>
        <v>115423.24979162496</v>
      </c>
      <c r="P25" s="59">
        <f t="shared" si="11"/>
        <v>115423.24979162496</v>
      </c>
      <c r="Q25" s="59">
        <f t="shared" si="12"/>
        <v>115423.24979162496</v>
      </c>
      <c r="R25" s="59">
        <f t="shared" si="13"/>
        <v>115423.24979162496</v>
      </c>
      <c r="S25" s="60">
        <f t="shared" si="14"/>
        <v>115423.2494790624</v>
      </c>
      <c r="T25" s="61">
        <f t="shared" si="15"/>
        <v>1385079</v>
      </c>
    </row>
    <row r="26" spans="1:20" x14ac:dyDescent="0.25">
      <c r="A26" t="s">
        <v>140</v>
      </c>
      <c r="B26" s="43" t="s">
        <v>82</v>
      </c>
      <c r="C26" s="44">
        <v>78254666</v>
      </c>
      <c r="D26" s="51">
        <f t="shared" si="1"/>
        <v>1.7659266001633464E-2</v>
      </c>
      <c r="F26" s="57" t="s">
        <v>139</v>
      </c>
      <c r="G26" s="66">
        <f t="shared" si="2"/>
        <v>1.0860166603446127E-3</v>
      </c>
      <c r="H26" s="58">
        <f t="shared" si="3"/>
        <v>397171.61203903571</v>
      </c>
      <c r="I26" s="59">
        <f t="shared" si="4"/>
        <v>404917.89628709207</v>
      </c>
      <c r="J26" s="59">
        <f t="shared" si="5"/>
        <v>401044.7492759889</v>
      </c>
      <c r="K26" s="59">
        <f t="shared" si="6"/>
        <v>401044.7492759889</v>
      </c>
      <c r="L26" s="59">
        <f t="shared" si="7"/>
        <v>401044.7492759889</v>
      </c>
      <c r="M26" s="59">
        <f t="shared" si="8"/>
        <v>401044.7492759889</v>
      </c>
      <c r="N26" s="59">
        <f t="shared" si="9"/>
        <v>401044.7492759889</v>
      </c>
      <c r="O26" s="59">
        <f t="shared" si="10"/>
        <v>401044.7492759889</v>
      </c>
      <c r="P26" s="59">
        <f t="shared" si="11"/>
        <v>401044.7492759889</v>
      </c>
      <c r="Q26" s="59">
        <f t="shared" si="12"/>
        <v>401044.7492759889</v>
      </c>
      <c r="R26" s="59">
        <f t="shared" si="13"/>
        <v>401044.7492759889</v>
      </c>
      <c r="S26" s="60">
        <f t="shared" si="14"/>
        <v>401044.74818997225</v>
      </c>
      <c r="T26" s="61">
        <f t="shared" si="15"/>
        <v>4812537</v>
      </c>
    </row>
    <row r="27" spans="1:20" x14ac:dyDescent="0.25">
      <c r="A27" t="s">
        <v>141</v>
      </c>
      <c r="B27" s="43" t="s">
        <v>83</v>
      </c>
      <c r="C27" s="44">
        <v>492701257</v>
      </c>
      <c r="D27" s="51">
        <f t="shared" si="1"/>
        <v>0.111184968276552</v>
      </c>
      <c r="F27" s="57" t="s">
        <v>140</v>
      </c>
      <c r="G27" s="66">
        <f t="shared" si="2"/>
        <v>1.7659266001633464E-2</v>
      </c>
      <c r="H27" s="58">
        <f t="shared" si="3"/>
        <v>6458242.6784035768</v>
      </c>
      <c r="I27" s="59">
        <f t="shared" si="4"/>
        <v>6584201.7903174618</v>
      </c>
      <c r="J27" s="59">
        <f t="shared" si="5"/>
        <v>6521222.154893822</v>
      </c>
      <c r="K27" s="59">
        <f t="shared" si="6"/>
        <v>6521222.154893822</v>
      </c>
      <c r="L27" s="59">
        <f t="shared" si="7"/>
        <v>6521222.154893822</v>
      </c>
      <c r="M27" s="59">
        <f t="shared" si="8"/>
        <v>6521222.154893822</v>
      </c>
      <c r="N27" s="59">
        <f t="shared" si="9"/>
        <v>6521222.154893822</v>
      </c>
      <c r="O27" s="59">
        <f t="shared" si="10"/>
        <v>6521222.154893822</v>
      </c>
      <c r="P27" s="59">
        <f t="shared" si="11"/>
        <v>6521222.154893822</v>
      </c>
      <c r="Q27" s="59">
        <f t="shared" si="12"/>
        <v>6521222.154893822</v>
      </c>
      <c r="R27" s="59">
        <f t="shared" si="13"/>
        <v>6521222.154893822</v>
      </c>
      <c r="S27" s="60">
        <f t="shared" si="14"/>
        <v>6521222.1372345565</v>
      </c>
      <c r="T27" s="61">
        <f t="shared" si="15"/>
        <v>78254666</v>
      </c>
    </row>
    <row r="28" spans="1:20" x14ac:dyDescent="0.25">
      <c r="A28" t="s">
        <v>143</v>
      </c>
      <c r="B28" s="43" t="s">
        <v>30</v>
      </c>
      <c r="C28" s="44">
        <v>12323220</v>
      </c>
      <c r="D28" s="51">
        <f t="shared" si="1"/>
        <v>2.780907913869948E-3</v>
      </c>
      <c r="F28" s="57" t="s">
        <v>141</v>
      </c>
      <c r="G28" s="66">
        <f t="shared" si="2"/>
        <v>0.111184968276552</v>
      </c>
      <c r="H28" s="58">
        <f t="shared" si="3"/>
        <v>40661911.273897573</v>
      </c>
      <c r="I28" s="59">
        <f t="shared" si="4"/>
        <v>41454965.745187186</v>
      </c>
      <c r="J28" s="59">
        <f t="shared" si="5"/>
        <v>41058438.00921002</v>
      </c>
      <c r="K28" s="59">
        <f t="shared" si="6"/>
        <v>41058438.00921002</v>
      </c>
      <c r="L28" s="59">
        <f t="shared" si="7"/>
        <v>41058438.00921002</v>
      </c>
      <c r="M28" s="59">
        <f t="shared" si="8"/>
        <v>41058438.00921002</v>
      </c>
      <c r="N28" s="59">
        <f t="shared" si="9"/>
        <v>41058438.00921002</v>
      </c>
      <c r="O28" s="59">
        <f t="shared" si="10"/>
        <v>41058438.00921002</v>
      </c>
      <c r="P28" s="59">
        <f t="shared" si="11"/>
        <v>41058438.00921002</v>
      </c>
      <c r="Q28" s="59">
        <f t="shared" si="12"/>
        <v>41058438.00921002</v>
      </c>
      <c r="R28" s="59">
        <f t="shared" si="13"/>
        <v>41058438.00921002</v>
      </c>
      <c r="S28" s="60">
        <f t="shared" si="14"/>
        <v>41058437.898025051</v>
      </c>
      <c r="T28" s="61">
        <f t="shared" si="15"/>
        <v>492701256.99999988</v>
      </c>
    </row>
    <row r="29" spans="1:20" x14ac:dyDescent="0.25">
      <c r="A29" t="s">
        <v>144</v>
      </c>
      <c r="B29" s="43" t="s">
        <v>85</v>
      </c>
      <c r="C29" s="44">
        <v>1061792</v>
      </c>
      <c r="D29" s="51">
        <f t="shared" si="1"/>
        <v>2.3960829845477073E-4</v>
      </c>
      <c r="F29" s="57" t="s">
        <v>142</v>
      </c>
      <c r="G29" s="66">
        <f t="shared" si="2"/>
        <v>3.3866715022564195E-4</v>
      </c>
      <c r="H29" s="58">
        <f t="shared" si="3"/>
        <v>123855.35407633834</v>
      </c>
      <c r="I29" s="59">
        <f t="shared" si="4"/>
        <v>126270.98185344314</v>
      </c>
      <c r="J29" s="59">
        <f t="shared" si="5"/>
        <v>125063.16644088857</v>
      </c>
      <c r="K29" s="59">
        <f t="shared" si="6"/>
        <v>125063.16644088857</v>
      </c>
      <c r="L29" s="59">
        <f t="shared" si="7"/>
        <v>125063.16644088857</v>
      </c>
      <c r="M29" s="59">
        <f t="shared" si="8"/>
        <v>125063.16644088857</v>
      </c>
      <c r="N29" s="59">
        <f t="shared" si="9"/>
        <v>125063.16644088857</v>
      </c>
      <c r="O29" s="59">
        <f t="shared" si="10"/>
        <v>125063.16644088857</v>
      </c>
      <c r="P29" s="59">
        <f t="shared" si="11"/>
        <v>125063.16644088857</v>
      </c>
      <c r="Q29" s="59">
        <f t="shared" si="12"/>
        <v>125063.16644088857</v>
      </c>
      <c r="R29" s="59">
        <f t="shared" si="13"/>
        <v>125063.16644088857</v>
      </c>
      <c r="S29" s="60">
        <f t="shared" si="14"/>
        <v>125063.16610222141</v>
      </c>
      <c r="T29" s="61">
        <f t="shared" si="15"/>
        <v>1500758</v>
      </c>
    </row>
    <row r="30" spans="1:20" x14ac:dyDescent="0.25">
      <c r="A30" t="s">
        <v>145</v>
      </c>
      <c r="B30" s="43" t="s">
        <v>86</v>
      </c>
      <c r="C30" s="45">
        <v>5382503</v>
      </c>
      <c r="D30" s="51">
        <f t="shared" si="1"/>
        <v>1.2146375045750005E-3</v>
      </c>
      <c r="F30" s="57" t="s">
        <v>143</v>
      </c>
      <c r="G30" s="66">
        <f t="shared" si="2"/>
        <v>2.780907913869948E-3</v>
      </c>
      <c r="H30" s="58">
        <f t="shared" si="3"/>
        <v>1017017.251589273</v>
      </c>
      <c r="I30" s="59">
        <f t="shared" si="4"/>
        <v>1036852.769731021</v>
      </c>
      <c r="J30" s="59">
        <f t="shared" si="5"/>
        <v>1026934.9981460614</v>
      </c>
      <c r="K30" s="59">
        <f t="shared" si="6"/>
        <v>1026934.9981460614</v>
      </c>
      <c r="L30" s="59">
        <f t="shared" si="7"/>
        <v>1026934.9981460614</v>
      </c>
      <c r="M30" s="59">
        <f t="shared" si="8"/>
        <v>1026934.9981460614</v>
      </c>
      <c r="N30" s="59">
        <f t="shared" si="9"/>
        <v>1026934.9981460614</v>
      </c>
      <c r="O30" s="59">
        <f t="shared" si="10"/>
        <v>1026934.9981460614</v>
      </c>
      <c r="P30" s="59">
        <f t="shared" si="11"/>
        <v>1026934.9981460614</v>
      </c>
      <c r="Q30" s="59">
        <f t="shared" si="12"/>
        <v>1026934.9981460614</v>
      </c>
      <c r="R30" s="59">
        <f t="shared" si="13"/>
        <v>1026934.9981460614</v>
      </c>
      <c r="S30" s="60">
        <f t="shared" si="14"/>
        <v>1026934.9953651535</v>
      </c>
      <c r="T30" s="61">
        <f t="shared" si="15"/>
        <v>12323220</v>
      </c>
    </row>
    <row r="31" spans="1:20" x14ac:dyDescent="0.25">
      <c r="A31" t="s">
        <v>146</v>
      </c>
      <c r="B31" s="43" t="s">
        <v>87</v>
      </c>
      <c r="C31" s="45">
        <v>2526543</v>
      </c>
      <c r="D31" s="51">
        <f t="shared" si="1"/>
        <v>5.7014996270720805E-4</v>
      </c>
      <c r="F31" s="57" t="s">
        <v>144</v>
      </c>
      <c r="G31" s="66">
        <f t="shared" si="2"/>
        <v>2.3960829845477073E-4</v>
      </c>
      <c r="H31" s="58">
        <f t="shared" si="3"/>
        <v>87628.134659567659</v>
      </c>
      <c r="I31" s="59">
        <f t="shared" si="4"/>
        <v>89337.200510762632</v>
      </c>
      <c r="J31" s="59">
        <f t="shared" si="5"/>
        <v>88482.666506927795</v>
      </c>
      <c r="K31" s="59">
        <f t="shared" si="6"/>
        <v>88482.666506927795</v>
      </c>
      <c r="L31" s="59">
        <f t="shared" si="7"/>
        <v>88482.666506927795</v>
      </c>
      <c r="M31" s="59">
        <f t="shared" si="8"/>
        <v>88482.666506927795</v>
      </c>
      <c r="N31" s="59">
        <f t="shared" si="9"/>
        <v>88482.666506927795</v>
      </c>
      <c r="O31" s="59">
        <f t="shared" si="10"/>
        <v>88482.666506927795</v>
      </c>
      <c r="P31" s="59">
        <f t="shared" si="11"/>
        <v>88482.666506927795</v>
      </c>
      <c r="Q31" s="59">
        <f t="shared" si="12"/>
        <v>88482.666506927795</v>
      </c>
      <c r="R31" s="59">
        <f t="shared" si="13"/>
        <v>88482.666506927795</v>
      </c>
      <c r="S31" s="60">
        <f t="shared" si="14"/>
        <v>88482.666267319495</v>
      </c>
      <c r="T31" s="61">
        <f t="shared" si="15"/>
        <v>1061792</v>
      </c>
    </row>
    <row r="32" spans="1:20" x14ac:dyDescent="0.25">
      <c r="A32" t="s">
        <v>147</v>
      </c>
      <c r="B32" s="43" t="s">
        <v>88</v>
      </c>
      <c r="C32" s="45">
        <v>361226002</v>
      </c>
      <c r="D32" s="51">
        <f t="shared" si="1"/>
        <v>8.1515727842025196E-2</v>
      </c>
      <c r="F32" s="57" t="s">
        <v>145</v>
      </c>
      <c r="G32" s="66">
        <f t="shared" si="2"/>
        <v>1.2146375045750005E-3</v>
      </c>
      <c r="H32" s="58">
        <f t="shared" si="3"/>
        <v>444210.06909971719</v>
      </c>
      <c r="I32" s="59">
        <f t="shared" si="4"/>
        <v>452873.77354583703</v>
      </c>
      <c r="J32" s="59">
        <f t="shared" si="5"/>
        <v>448541.91585690837</v>
      </c>
      <c r="K32" s="59">
        <f t="shared" si="6"/>
        <v>448541.91585690837</v>
      </c>
      <c r="L32" s="59">
        <f t="shared" si="7"/>
        <v>448541.91585690837</v>
      </c>
      <c r="M32" s="59">
        <f t="shared" si="8"/>
        <v>448541.91585690837</v>
      </c>
      <c r="N32" s="59">
        <f t="shared" si="9"/>
        <v>448541.91585690837</v>
      </c>
      <c r="O32" s="59">
        <f t="shared" si="10"/>
        <v>448541.91585690837</v>
      </c>
      <c r="P32" s="59">
        <f t="shared" si="11"/>
        <v>448541.91585690837</v>
      </c>
      <c r="Q32" s="59">
        <f t="shared" si="12"/>
        <v>448541.91585690837</v>
      </c>
      <c r="R32" s="59">
        <f t="shared" si="13"/>
        <v>448541.91585690837</v>
      </c>
      <c r="S32" s="60">
        <f t="shared" si="14"/>
        <v>448541.91464227083</v>
      </c>
      <c r="T32" s="61">
        <f t="shared" si="15"/>
        <v>5382503.0000000009</v>
      </c>
    </row>
    <row r="33" spans="1:20" x14ac:dyDescent="0.25">
      <c r="A33" t="s">
        <v>148</v>
      </c>
      <c r="B33" s="43" t="s">
        <v>89</v>
      </c>
      <c r="C33" s="45">
        <v>4099313</v>
      </c>
      <c r="D33" s="51">
        <f t="shared" si="1"/>
        <v>9.2506763355113019E-4</v>
      </c>
      <c r="F33" s="57" t="s">
        <v>146</v>
      </c>
      <c r="G33" s="66">
        <f t="shared" si="2"/>
        <v>5.7014996270720805E-4</v>
      </c>
      <c r="H33" s="58">
        <f t="shared" si="3"/>
        <v>208511.88389739994</v>
      </c>
      <c r="I33" s="59">
        <f t="shared" si="4"/>
        <v>212578.62047374982</v>
      </c>
      <c r="J33" s="59">
        <f t="shared" si="5"/>
        <v>210545.24961990005</v>
      </c>
      <c r="K33" s="59">
        <f t="shared" si="6"/>
        <v>210545.24961990005</v>
      </c>
      <c r="L33" s="59">
        <f t="shared" si="7"/>
        <v>210545.24961990005</v>
      </c>
      <c r="M33" s="59">
        <f t="shared" si="8"/>
        <v>210545.24961990005</v>
      </c>
      <c r="N33" s="59">
        <f t="shared" si="9"/>
        <v>210545.24961990005</v>
      </c>
      <c r="O33" s="59">
        <f t="shared" si="10"/>
        <v>210545.24961990005</v>
      </c>
      <c r="P33" s="59">
        <f t="shared" si="11"/>
        <v>210545.24961990005</v>
      </c>
      <c r="Q33" s="59">
        <f t="shared" si="12"/>
        <v>210545.24961990005</v>
      </c>
      <c r="R33" s="59">
        <f t="shared" si="13"/>
        <v>210545.24961990005</v>
      </c>
      <c r="S33" s="60">
        <f t="shared" si="14"/>
        <v>210545.24904975007</v>
      </c>
      <c r="T33" s="61">
        <f t="shared" si="15"/>
        <v>2526543.0000000005</v>
      </c>
    </row>
    <row r="34" spans="1:20" x14ac:dyDescent="0.25">
      <c r="A34" t="s">
        <v>149</v>
      </c>
      <c r="B34" s="43" t="s">
        <v>90</v>
      </c>
      <c r="C34" s="45">
        <v>64861228</v>
      </c>
      <c r="D34" s="51">
        <f t="shared" si="1"/>
        <v>1.4636848343900624E-2</v>
      </c>
      <c r="F34" s="57" t="s">
        <v>147</v>
      </c>
      <c r="G34" s="66">
        <f t="shared" si="2"/>
        <v>8.1515727842025196E-2</v>
      </c>
      <c r="H34" s="58">
        <f t="shared" si="3"/>
        <v>29811451.532685556</v>
      </c>
      <c r="I34" s="59">
        <f t="shared" si="4"/>
        <v>30392882.758935031</v>
      </c>
      <c r="J34" s="59">
        <f t="shared" si="5"/>
        <v>30102166.778989516</v>
      </c>
      <c r="K34" s="59">
        <f t="shared" si="6"/>
        <v>30102166.778989516</v>
      </c>
      <c r="L34" s="59">
        <f t="shared" si="7"/>
        <v>30102166.778989516</v>
      </c>
      <c r="M34" s="59">
        <f t="shared" si="8"/>
        <v>30102166.778989516</v>
      </c>
      <c r="N34" s="59">
        <f t="shared" si="9"/>
        <v>30102166.778989516</v>
      </c>
      <c r="O34" s="59">
        <f t="shared" si="10"/>
        <v>30102166.778989516</v>
      </c>
      <c r="P34" s="59">
        <f t="shared" si="11"/>
        <v>30102166.778989516</v>
      </c>
      <c r="Q34" s="59">
        <f t="shared" si="12"/>
        <v>30102166.778989516</v>
      </c>
      <c r="R34" s="59">
        <f t="shared" si="13"/>
        <v>30102166.778989516</v>
      </c>
      <c r="S34" s="60">
        <f t="shared" si="14"/>
        <v>30102166.69747379</v>
      </c>
      <c r="T34" s="61">
        <f t="shared" si="15"/>
        <v>361226002</v>
      </c>
    </row>
    <row r="35" spans="1:20" x14ac:dyDescent="0.25">
      <c r="A35" t="s">
        <v>119</v>
      </c>
      <c r="B35" s="43" t="s">
        <v>60</v>
      </c>
      <c r="C35" s="45">
        <v>1077880</v>
      </c>
      <c r="D35" s="51">
        <f t="shared" si="1"/>
        <v>2.4323878192567685E-4</v>
      </c>
      <c r="F35" s="57" t="s">
        <v>148</v>
      </c>
      <c r="G35" s="66">
        <f t="shared" si="2"/>
        <v>9.2506763355113019E-4</v>
      </c>
      <c r="H35" s="58">
        <f t="shared" si="3"/>
        <v>338310.28259368718</v>
      </c>
      <c r="I35" s="59">
        <f t="shared" si="4"/>
        <v>344908.55783183139</v>
      </c>
      <c r="J35" s="59">
        <f t="shared" si="5"/>
        <v>341609.41604995495</v>
      </c>
      <c r="K35" s="59">
        <f t="shared" si="6"/>
        <v>341609.41604995495</v>
      </c>
      <c r="L35" s="59">
        <f t="shared" si="7"/>
        <v>341609.41604995495</v>
      </c>
      <c r="M35" s="59">
        <f t="shared" si="8"/>
        <v>341609.41604995495</v>
      </c>
      <c r="N35" s="59">
        <f t="shared" si="9"/>
        <v>341609.41604995495</v>
      </c>
      <c r="O35" s="59">
        <f t="shared" si="10"/>
        <v>341609.41604995495</v>
      </c>
      <c r="P35" s="59">
        <f t="shared" si="11"/>
        <v>341609.41604995495</v>
      </c>
      <c r="Q35" s="59">
        <f t="shared" si="12"/>
        <v>341609.41604995495</v>
      </c>
      <c r="R35" s="59">
        <f t="shared" si="13"/>
        <v>341609.41604995495</v>
      </c>
      <c r="S35" s="60">
        <f t="shared" si="14"/>
        <v>341609.41512488731</v>
      </c>
      <c r="T35" s="61">
        <f t="shared" si="15"/>
        <v>4099313.0000000005</v>
      </c>
    </row>
    <row r="36" spans="1:20" x14ac:dyDescent="0.25">
      <c r="A36" t="s">
        <v>142</v>
      </c>
      <c r="B36" s="43" t="s">
        <v>84</v>
      </c>
      <c r="C36" s="45">
        <v>1500758</v>
      </c>
      <c r="D36" s="51">
        <f t="shared" si="1"/>
        <v>3.3866715022564195E-4</v>
      </c>
      <c r="F36" s="57" t="s">
        <v>149</v>
      </c>
      <c r="G36" s="66">
        <f t="shared" si="2"/>
        <v>1.4636848343900624E-2</v>
      </c>
      <c r="H36" s="58">
        <f t="shared" si="3"/>
        <v>5352901.9067471977</v>
      </c>
      <c r="I36" s="59">
        <f t="shared" si="4"/>
        <v>5457302.8721353058</v>
      </c>
      <c r="J36" s="59">
        <f t="shared" si="5"/>
        <v>5405102.3235754343</v>
      </c>
      <c r="K36" s="59">
        <f t="shared" si="6"/>
        <v>5405102.3235754343</v>
      </c>
      <c r="L36" s="59">
        <f t="shared" si="7"/>
        <v>5405102.3235754343</v>
      </c>
      <c r="M36" s="59">
        <f t="shared" si="8"/>
        <v>5405102.3235754343</v>
      </c>
      <c r="N36" s="59">
        <f t="shared" si="9"/>
        <v>5405102.3235754343</v>
      </c>
      <c r="O36" s="59">
        <f t="shared" si="10"/>
        <v>5405102.3235754343</v>
      </c>
      <c r="P36" s="59">
        <f t="shared" si="11"/>
        <v>5405102.3235754343</v>
      </c>
      <c r="Q36" s="59">
        <f t="shared" si="12"/>
        <v>5405102.3235754343</v>
      </c>
      <c r="R36" s="59">
        <f t="shared" si="13"/>
        <v>5405102.3235754343</v>
      </c>
      <c r="S36" s="60">
        <f t="shared" si="14"/>
        <v>5405102.3089385862</v>
      </c>
      <c r="T36" s="61">
        <f t="shared" si="15"/>
        <v>64861228.000000007</v>
      </c>
    </row>
    <row r="37" spans="1:20" x14ac:dyDescent="0.25">
      <c r="A37" t="s">
        <v>158</v>
      </c>
      <c r="B37" s="43" t="s">
        <v>99</v>
      </c>
      <c r="C37" s="45">
        <v>4128424</v>
      </c>
      <c r="D37" s="51">
        <f t="shared" si="1"/>
        <v>9.3163694013501553E-4</v>
      </c>
      <c r="F37" s="57" t="s">
        <v>150</v>
      </c>
      <c r="G37" s="66">
        <f t="shared" si="2"/>
        <v>8.8496013368989093E-4</v>
      </c>
      <c r="H37" s="58">
        <f t="shared" si="3"/>
        <v>323642.40413803892</v>
      </c>
      <c r="I37" s="59">
        <f t="shared" si="4"/>
        <v>329954.6026466554</v>
      </c>
      <c r="J37" s="59">
        <f t="shared" si="5"/>
        <v>326798.49941002653</v>
      </c>
      <c r="K37" s="59">
        <f t="shared" si="6"/>
        <v>326798.49941002653</v>
      </c>
      <c r="L37" s="59">
        <f t="shared" si="7"/>
        <v>326798.49941002653</v>
      </c>
      <c r="M37" s="59">
        <f t="shared" si="8"/>
        <v>326798.49941002653</v>
      </c>
      <c r="N37" s="59">
        <f t="shared" si="9"/>
        <v>326798.49941002653</v>
      </c>
      <c r="O37" s="59">
        <f t="shared" si="10"/>
        <v>326798.49941002653</v>
      </c>
      <c r="P37" s="59">
        <f t="shared" si="11"/>
        <v>326798.49941002653</v>
      </c>
      <c r="Q37" s="59">
        <f t="shared" si="12"/>
        <v>326798.49941002653</v>
      </c>
      <c r="R37" s="59">
        <f t="shared" si="13"/>
        <v>326798.49941002653</v>
      </c>
      <c r="S37" s="60">
        <f t="shared" si="14"/>
        <v>326798.49852506642</v>
      </c>
      <c r="T37" s="61">
        <f t="shared" si="15"/>
        <v>3921582</v>
      </c>
    </row>
    <row r="38" spans="1:20" x14ac:dyDescent="0.25">
      <c r="A38" t="s">
        <v>150</v>
      </c>
      <c r="B38" s="43" t="s">
        <v>91</v>
      </c>
      <c r="C38" s="45">
        <v>3921582</v>
      </c>
      <c r="D38" s="51">
        <f t="shared" si="1"/>
        <v>8.8496013368989093E-4</v>
      </c>
      <c r="F38" s="57" t="s">
        <v>151</v>
      </c>
      <c r="G38" s="66">
        <f t="shared" si="2"/>
        <v>2.5637739509344761E-4</v>
      </c>
      <c r="H38" s="58">
        <f t="shared" si="3"/>
        <v>93760.82984520898</v>
      </c>
      <c r="I38" s="59">
        <f t="shared" si="4"/>
        <v>95589.505453684367</v>
      </c>
      <c r="J38" s="59">
        <f t="shared" si="5"/>
        <v>94675.166495748403</v>
      </c>
      <c r="K38" s="59">
        <f t="shared" si="6"/>
        <v>94675.166495748403</v>
      </c>
      <c r="L38" s="59">
        <f t="shared" si="7"/>
        <v>94675.166495748403</v>
      </c>
      <c r="M38" s="59">
        <f t="shared" si="8"/>
        <v>94675.166495748403</v>
      </c>
      <c r="N38" s="59">
        <f t="shared" si="9"/>
        <v>94675.166495748403</v>
      </c>
      <c r="O38" s="59">
        <f t="shared" si="10"/>
        <v>94675.166495748403</v>
      </c>
      <c r="P38" s="59">
        <f t="shared" si="11"/>
        <v>94675.166495748403</v>
      </c>
      <c r="Q38" s="59">
        <f t="shared" si="12"/>
        <v>94675.166495748403</v>
      </c>
      <c r="R38" s="59">
        <f t="shared" si="13"/>
        <v>94675.166495748403</v>
      </c>
      <c r="S38" s="60">
        <f t="shared" si="14"/>
        <v>94675.166239370999</v>
      </c>
      <c r="T38" s="61">
        <f t="shared" si="15"/>
        <v>1136102.0000000002</v>
      </c>
    </row>
    <row r="39" spans="1:20" x14ac:dyDescent="0.25">
      <c r="A39" t="s">
        <v>151</v>
      </c>
      <c r="B39" s="43" t="s">
        <v>92</v>
      </c>
      <c r="C39" s="45">
        <v>1136102</v>
      </c>
      <c r="D39" s="51">
        <f t="shared" si="1"/>
        <v>2.5637739509344761E-4</v>
      </c>
      <c r="F39" s="57" t="s">
        <v>152</v>
      </c>
      <c r="G39" s="66">
        <f t="shared" si="2"/>
        <v>1.322858768695805E-3</v>
      </c>
      <c r="H39" s="58">
        <f t="shared" si="3"/>
        <v>483788.11195784714</v>
      </c>
      <c r="I39" s="59">
        <f t="shared" si="4"/>
        <v>493223.73151740339</v>
      </c>
      <c r="J39" s="59">
        <f t="shared" si="5"/>
        <v>488505.91578476079</v>
      </c>
      <c r="K39" s="59">
        <f t="shared" si="6"/>
        <v>488505.91578476079</v>
      </c>
      <c r="L39" s="59">
        <f t="shared" si="7"/>
        <v>488505.91578476079</v>
      </c>
      <c r="M39" s="59">
        <f t="shared" si="8"/>
        <v>488505.91578476079</v>
      </c>
      <c r="N39" s="59">
        <f t="shared" si="9"/>
        <v>488505.91578476079</v>
      </c>
      <c r="O39" s="59">
        <f t="shared" si="10"/>
        <v>488505.91578476079</v>
      </c>
      <c r="P39" s="59">
        <f t="shared" si="11"/>
        <v>488505.91578476079</v>
      </c>
      <c r="Q39" s="59">
        <f t="shared" si="12"/>
        <v>488505.91578476079</v>
      </c>
      <c r="R39" s="59">
        <f t="shared" si="13"/>
        <v>488505.91578476079</v>
      </c>
      <c r="S39" s="60">
        <f t="shared" si="14"/>
        <v>488505.91446190199</v>
      </c>
      <c r="T39" s="61">
        <f t="shared" si="15"/>
        <v>5862070.9999999991</v>
      </c>
    </row>
    <row r="40" spans="1:20" x14ac:dyDescent="0.25">
      <c r="A40" t="s">
        <v>152</v>
      </c>
      <c r="B40" s="43" t="s">
        <v>93</v>
      </c>
      <c r="C40" s="45">
        <v>5862071</v>
      </c>
      <c r="D40" s="51">
        <f t="shared" si="1"/>
        <v>1.322858768695805E-3</v>
      </c>
      <c r="F40" s="57" t="s">
        <v>153</v>
      </c>
      <c r="G40" s="66">
        <f t="shared" si="2"/>
        <v>1.0455632174723778E-3</v>
      </c>
      <c r="H40" s="58">
        <f t="shared" si="3"/>
        <v>382377.21734439424</v>
      </c>
      <c r="I40" s="59">
        <f t="shared" si="4"/>
        <v>389834.95733825711</v>
      </c>
      <c r="J40" s="59">
        <f t="shared" si="5"/>
        <v>386106.08263629116</v>
      </c>
      <c r="K40" s="59">
        <f t="shared" si="6"/>
        <v>386106.08263629116</v>
      </c>
      <c r="L40" s="59">
        <f t="shared" si="7"/>
        <v>386106.08263629116</v>
      </c>
      <c r="M40" s="59">
        <f t="shared" si="8"/>
        <v>386106.08263629116</v>
      </c>
      <c r="N40" s="59">
        <f t="shared" si="9"/>
        <v>386106.08263629116</v>
      </c>
      <c r="O40" s="59">
        <f t="shared" si="10"/>
        <v>386106.08263629116</v>
      </c>
      <c r="P40" s="59">
        <f t="shared" si="11"/>
        <v>386106.08263629116</v>
      </c>
      <c r="Q40" s="59">
        <f t="shared" si="12"/>
        <v>386106.08263629116</v>
      </c>
      <c r="R40" s="59">
        <f t="shared" si="13"/>
        <v>386106.08263629116</v>
      </c>
      <c r="S40" s="60">
        <f t="shared" si="14"/>
        <v>386106.08159072796</v>
      </c>
      <c r="T40" s="61">
        <f t="shared" si="15"/>
        <v>4633273</v>
      </c>
    </row>
    <row r="41" spans="1:20" x14ac:dyDescent="0.25">
      <c r="A41" t="s">
        <v>153</v>
      </c>
      <c r="B41" s="43" t="s">
        <v>94</v>
      </c>
      <c r="C41" s="45">
        <v>4633273</v>
      </c>
      <c r="D41" s="51">
        <f t="shared" si="1"/>
        <v>1.0455632174723778E-3</v>
      </c>
      <c r="F41" s="57" t="s">
        <v>154</v>
      </c>
      <c r="G41" s="66">
        <f t="shared" si="2"/>
        <v>1.1656785574448141E-2</v>
      </c>
      <c r="H41" s="58">
        <f t="shared" si="3"/>
        <v>4263050.915192998</v>
      </c>
      <c r="I41" s="59">
        <f t="shared" si="4"/>
        <v>4346195.8408423578</v>
      </c>
      <c r="J41" s="59">
        <f t="shared" si="5"/>
        <v>4304623.3255621428</v>
      </c>
      <c r="K41" s="59">
        <f t="shared" si="6"/>
        <v>4304623.3255621428</v>
      </c>
      <c r="L41" s="59">
        <f t="shared" si="7"/>
        <v>4304623.3255621428</v>
      </c>
      <c r="M41" s="59">
        <f t="shared" si="8"/>
        <v>4304623.3255621428</v>
      </c>
      <c r="N41" s="59">
        <f t="shared" si="9"/>
        <v>4304623.3255621428</v>
      </c>
      <c r="O41" s="59">
        <f t="shared" si="10"/>
        <v>4304623.3255621428</v>
      </c>
      <c r="P41" s="59">
        <f t="shared" si="11"/>
        <v>4304623.3255621428</v>
      </c>
      <c r="Q41" s="59">
        <f t="shared" si="12"/>
        <v>4304623.3255621428</v>
      </c>
      <c r="R41" s="59">
        <f t="shared" si="13"/>
        <v>4304623.3255621428</v>
      </c>
      <c r="S41" s="60">
        <f t="shared" si="14"/>
        <v>4304623.3139053574</v>
      </c>
      <c r="T41" s="61">
        <f t="shared" si="15"/>
        <v>51655479.999999993</v>
      </c>
    </row>
    <row r="42" spans="1:20" x14ac:dyDescent="0.25">
      <c r="A42" t="s">
        <v>154</v>
      </c>
      <c r="B42" s="43" t="s">
        <v>95</v>
      </c>
      <c r="C42" s="45">
        <v>51655480</v>
      </c>
      <c r="D42" s="51">
        <f t="shared" si="1"/>
        <v>1.1656785574448141E-2</v>
      </c>
      <c r="F42" s="57" t="s">
        <v>155</v>
      </c>
      <c r="G42" s="66">
        <f t="shared" si="2"/>
        <v>0.19759797031602258</v>
      </c>
      <c r="H42" s="58">
        <f t="shared" si="3"/>
        <v>72264365.061538741</v>
      </c>
      <c r="I42" s="59">
        <f t="shared" si="4"/>
        <v>73673781.786712378</v>
      </c>
      <c r="J42" s="59">
        <f t="shared" si="5"/>
        <v>72969072.534934685</v>
      </c>
      <c r="K42" s="59">
        <f t="shared" si="6"/>
        <v>72969072.534934685</v>
      </c>
      <c r="L42" s="59">
        <f t="shared" si="7"/>
        <v>72969072.534934685</v>
      </c>
      <c r="M42" s="59">
        <f t="shared" si="8"/>
        <v>72969072.534934685</v>
      </c>
      <c r="N42" s="59">
        <f t="shared" si="9"/>
        <v>72969072.534934685</v>
      </c>
      <c r="O42" s="59">
        <f t="shared" si="10"/>
        <v>72969072.534934685</v>
      </c>
      <c r="P42" s="59">
        <f t="shared" si="11"/>
        <v>72969072.534934685</v>
      </c>
      <c r="Q42" s="59">
        <f t="shared" si="12"/>
        <v>72969072.534934685</v>
      </c>
      <c r="R42" s="59">
        <f t="shared" si="13"/>
        <v>72969072.534934685</v>
      </c>
      <c r="S42" s="60">
        <f t="shared" si="14"/>
        <v>72969072.337336719</v>
      </c>
      <c r="T42" s="61">
        <f t="shared" si="15"/>
        <v>875628872</v>
      </c>
    </row>
    <row r="43" spans="1:20" x14ac:dyDescent="0.25">
      <c r="A43" t="s">
        <v>155</v>
      </c>
      <c r="B43" s="43" t="s">
        <v>96</v>
      </c>
      <c r="C43" s="45">
        <v>875628872</v>
      </c>
      <c r="D43" s="51">
        <f t="shared" si="1"/>
        <v>0.19759797031602258</v>
      </c>
      <c r="F43" s="57" t="s">
        <v>156</v>
      </c>
      <c r="G43" s="66">
        <f t="shared" si="2"/>
        <v>1.5662710862871413E-4</v>
      </c>
      <c r="H43" s="58">
        <f t="shared" si="3"/>
        <v>57280.74300751507</v>
      </c>
      <c r="I43" s="59">
        <f t="shared" si="4"/>
        <v>58397.924859959428</v>
      </c>
      <c r="J43" s="59">
        <f t="shared" si="5"/>
        <v>57839.33322891526</v>
      </c>
      <c r="K43" s="59">
        <f t="shared" si="6"/>
        <v>57839.33322891526</v>
      </c>
      <c r="L43" s="59">
        <f t="shared" si="7"/>
        <v>57839.33322891526</v>
      </c>
      <c r="M43" s="59">
        <f t="shared" si="8"/>
        <v>57839.33322891526</v>
      </c>
      <c r="N43" s="59">
        <f t="shared" si="9"/>
        <v>57839.33322891526</v>
      </c>
      <c r="O43" s="59">
        <f t="shared" si="10"/>
        <v>57839.33322891526</v>
      </c>
      <c r="P43" s="59">
        <f t="shared" si="11"/>
        <v>57839.33322891526</v>
      </c>
      <c r="Q43" s="59">
        <f t="shared" si="12"/>
        <v>57839.33322891526</v>
      </c>
      <c r="R43" s="59">
        <f t="shared" si="13"/>
        <v>57839.33322891526</v>
      </c>
      <c r="S43" s="60">
        <f t="shared" si="14"/>
        <v>57839.333072288151</v>
      </c>
      <c r="T43" s="61">
        <f t="shared" si="15"/>
        <v>694071.99999999988</v>
      </c>
    </row>
    <row r="44" spans="1:20" x14ac:dyDescent="0.25">
      <c r="A44" t="s">
        <v>156</v>
      </c>
      <c r="B44" s="43" t="s">
        <v>97</v>
      </c>
      <c r="C44" s="45">
        <v>694072</v>
      </c>
      <c r="D44" s="51">
        <f t="shared" si="1"/>
        <v>1.5662710862871413E-4</v>
      </c>
      <c r="F44" s="57" t="s">
        <v>157</v>
      </c>
      <c r="G44" s="66">
        <f t="shared" si="2"/>
        <v>2.5520871249597517E-2</v>
      </c>
      <c r="H44" s="58">
        <f t="shared" si="3"/>
        <v>9333342.6133876592</v>
      </c>
      <c r="I44" s="59">
        <f t="shared" si="4"/>
        <v>9515376.5822723545</v>
      </c>
      <c r="J44" s="59">
        <f t="shared" si="5"/>
        <v>9424359.4829860851</v>
      </c>
      <c r="K44" s="59">
        <f t="shared" si="6"/>
        <v>9424359.4829860851</v>
      </c>
      <c r="L44" s="59">
        <f t="shared" si="7"/>
        <v>9424359.4829860851</v>
      </c>
      <c r="M44" s="59">
        <f t="shared" si="8"/>
        <v>9424359.4829860851</v>
      </c>
      <c r="N44" s="59">
        <f t="shared" si="9"/>
        <v>9424359.4829860851</v>
      </c>
      <c r="O44" s="59">
        <f t="shared" si="10"/>
        <v>9424359.4829860851</v>
      </c>
      <c r="P44" s="59">
        <f t="shared" si="11"/>
        <v>9424359.4829860851</v>
      </c>
      <c r="Q44" s="59">
        <f t="shared" si="12"/>
        <v>9424359.4829860851</v>
      </c>
      <c r="R44" s="59">
        <f t="shared" si="13"/>
        <v>9424359.4829860851</v>
      </c>
      <c r="S44" s="60">
        <f t="shared" si="14"/>
        <v>9424359.4574652147</v>
      </c>
      <c r="T44" s="61">
        <f t="shared" si="15"/>
        <v>113092314.00000001</v>
      </c>
    </row>
    <row r="45" spans="1:20" x14ac:dyDescent="0.25">
      <c r="A45" t="s">
        <v>157</v>
      </c>
      <c r="B45" s="43" t="s">
        <v>98</v>
      </c>
      <c r="C45" s="45">
        <v>113092314</v>
      </c>
      <c r="D45" s="51">
        <f t="shared" si="1"/>
        <v>2.5520871249597517E-2</v>
      </c>
      <c r="F45" s="57" t="s">
        <v>158</v>
      </c>
      <c r="G45" s="66">
        <f t="shared" si="2"/>
        <v>9.3163694013501553E-4</v>
      </c>
      <c r="H45" s="58">
        <f t="shared" si="3"/>
        <v>340712.77067805274</v>
      </c>
      <c r="I45" s="59">
        <f t="shared" si="4"/>
        <v>347357.9031311638</v>
      </c>
      <c r="J45" s="59">
        <f t="shared" si="5"/>
        <v>344035.33271224203</v>
      </c>
      <c r="K45" s="59">
        <f t="shared" si="6"/>
        <v>344035.33271224203</v>
      </c>
      <c r="L45" s="59">
        <f t="shared" si="7"/>
        <v>344035.33271224203</v>
      </c>
      <c r="M45" s="59">
        <f t="shared" si="8"/>
        <v>344035.33271224203</v>
      </c>
      <c r="N45" s="59">
        <f t="shared" si="9"/>
        <v>344035.33271224203</v>
      </c>
      <c r="O45" s="59">
        <f t="shared" si="10"/>
        <v>344035.33271224203</v>
      </c>
      <c r="P45" s="59">
        <f t="shared" si="11"/>
        <v>344035.33271224203</v>
      </c>
      <c r="Q45" s="59">
        <f t="shared" si="12"/>
        <v>344035.33271224203</v>
      </c>
      <c r="R45" s="59">
        <f t="shared" si="13"/>
        <v>344035.33271224203</v>
      </c>
      <c r="S45" s="60">
        <f t="shared" si="14"/>
        <v>344035.33178060508</v>
      </c>
      <c r="T45" s="61">
        <f t="shared" si="15"/>
        <v>4128423.9999999991</v>
      </c>
    </row>
    <row r="46" spans="1:20" x14ac:dyDescent="0.25">
      <c r="A46" t="s">
        <v>159</v>
      </c>
      <c r="B46" s="43" t="s">
        <v>100</v>
      </c>
      <c r="C46" s="45">
        <v>1820981</v>
      </c>
      <c r="D46" s="51">
        <f t="shared" si="1"/>
        <v>4.1092997397651032E-4</v>
      </c>
      <c r="F46" s="57" t="s">
        <v>159</v>
      </c>
      <c r="G46" s="66">
        <f t="shared" si="2"/>
        <v>4.1092997397651032E-4</v>
      </c>
      <c r="H46" s="58">
        <f t="shared" si="3"/>
        <v>150282.88806142274</v>
      </c>
      <c r="I46" s="59">
        <f t="shared" si="4"/>
        <v>153213.94842237371</v>
      </c>
      <c r="J46" s="59">
        <f t="shared" si="5"/>
        <v>151748.41639271335</v>
      </c>
      <c r="K46" s="59">
        <f t="shared" si="6"/>
        <v>151748.41639271335</v>
      </c>
      <c r="L46" s="59">
        <f t="shared" si="7"/>
        <v>151748.41639271335</v>
      </c>
      <c r="M46" s="59">
        <f t="shared" si="8"/>
        <v>151748.41639271335</v>
      </c>
      <c r="N46" s="59">
        <f t="shared" si="9"/>
        <v>151748.41639271335</v>
      </c>
      <c r="O46" s="59">
        <f t="shared" si="10"/>
        <v>151748.41639271335</v>
      </c>
      <c r="P46" s="59">
        <f t="shared" si="11"/>
        <v>151748.41639271335</v>
      </c>
      <c r="Q46" s="59">
        <f t="shared" si="12"/>
        <v>151748.41639271335</v>
      </c>
      <c r="R46" s="59">
        <f t="shared" si="13"/>
        <v>151748.41639271335</v>
      </c>
      <c r="S46" s="60">
        <f t="shared" si="14"/>
        <v>151748.41598178336</v>
      </c>
      <c r="T46" s="61">
        <f t="shared" si="15"/>
        <v>1820980.9999999998</v>
      </c>
    </row>
    <row r="47" spans="1:20" x14ac:dyDescent="0.25">
      <c r="A47" t="s">
        <v>160</v>
      </c>
      <c r="B47" s="43" t="s">
        <v>101</v>
      </c>
      <c r="C47" s="45">
        <v>26589993</v>
      </c>
      <c r="D47" s="51">
        <f t="shared" si="1"/>
        <v>6.0004058974396724E-3</v>
      </c>
      <c r="F47" s="57" t="s">
        <v>160</v>
      </c>
      <c r="G47" s="66">
        <f t="shared" si="2"/>
        <v>6.0004058974396724E-3</v>
      </c>
      <c r="H47" s="58">
        <f t="shared" si="3"/>
        <v>2194433.0784192774</v>
      </c>
      <c r="I47" s="59">
        <f t="shared" si="4"/>
        <v>2237232.4675838342</v>
      </c>
      <c r="J47" s="59">
        <f t="shared" si="5"/>
        <v>2215832.7459997293</v>
      </c>
      <c r="K47" s="59">
        <f t="shared" si="6"/>
        <v>2215832.7459997293</v>
      </c>
      <c r="L47" s="59">
        <f t="shared" si="7"/>
        <v>2215832.7459997293</v>
      </c>
      <c r="M47" s="59">
        <f t="shared" si="8"/>
        <v>2215832.7459997293</v>
      </c>
      <c r="N47" s="59">
        <f t="shared" si="9"/>
        <v>2215832.7459997293</v>
      </c>
      <c r="O47" s="59">
        <f t="shared" si="10"/>
        <v>2215832.7459997293</v>
      </c>
      <c r="P47" s="59">
        <f t="shared" si="11"/>
        <v>2215832.7459997293</v>
      </c>
      <c r="Q47" s="59">
        <f t="shared" si="12"/>
        <v>2215832.7459997293</v>
      </c>
      <c r="R47" s="59">
        <f t="shared" si="13"/>
        <v>2215832.7459997293</v>
      </c>
      <c r="S47" s="60">
        <f t="shared" si="14"/>
        <v>2215832.7399993236</v>
      </c>
      <c r="T47" s="61">
        <f t="shared" si="15"/>
        <v>26589993</v>
      </c>
    </row>
    <row r="48" spans="1:20" x14ac:dyDescent="0.25">
      <c r="A48" t="s">
        <v>161</v>
      </c>
      <c r="B48" s="43" t="s">
        <v>102</v>
      </c>
      <c r="C48" s="45">
        <v>66470003</v>
      </c>
      <c r="D48" s="51">
        <f t="shared" si="1"/>
        <v>1.4999891049389622E-2</v>
      </c>
      <c r="F48" s="57" t="s">
        <v>161</v>
      </c>
      <c r="G48" s="66">
        <f t="shared" si="2"/>
        <v>1.4999891049389622E-2</v>
      </c>
      <c r="H48" s="58">
        <f t="shared" si="3"/>
        <v>5485671.7452249276</v>
      </c>
      <c r="I48" s="59">
        <f t="shared" si="4"/>
        <v>5592662.2031075703</v>
      </c>
      <c r="J48" s="59">
        <f t="shared" si="5"/>
        <v>5539166.9066667389</v>
      </c>
      <c r="K48" s="59">
        <f t="shared" si="6"/>
        <v>5539166.9066667389</v>
      </c>
      <c r="L48" s="59">
        <f t="shared" si="7"/>
        <v>5539166.9066667389</v>
      </c>
      <c r="M48" s="59">
        <f t="shared" si="8"/>
        <v>5539166.9066667389</v>
      </c>
      <c r="N48" s="59">
        <f t="shared" si="9"/>
        <v>5539166.9066667389</v>
      </c>
      <c r="O48" s="59">
        <f t="shared" si="10"/>
        <v>5539166.9066667389</v>
      </c>
      <c r="P48" s="59">
        <f t="shared" si="11"/>
        <v>5539166.9066667389</v>
      </c>
      <c r="Q48" s="59">
        <f t="shared" si="12"/>
        <v>5539166.9066667389</v>
      </c>
      <c r="R48" s="59">
        <f t="shared" si="13"/>
        <v>5539166.9066667389</v>
      </c>
      <c r="S48" s="60">
        <f t="shared" si="14"/>
        <v>5539166.8916668482</v>
      </c>
      <c r="T48" s="61">
        <f t="shared" si="15"/>
        <v>66470003.000000015</v>
      </c>
    </row>
    <row r="49" spans="1:21" x14ac:dyDescent="0.25">
      <c r="A49" t="s">
        <v>162</v>
      </c>
      <c r="B49" s="43" t="s">
        <v>103</v>
      </c>
      <c r="C49" s="45">
        <v>315778863</v>
      </c>
      <c r="D49" s="51">
        <f t="shared" si="1"/>
        <v>7.1259941731913745E-2</v>
      </c>
      <c r="F49" s="57" t="s">
        <v>162</v>
      </c>
      <c r="G49" s="66">
        <f t="shared" si="2"/>
        <v>7.1259941731913745E-2</v>
      </c>
      <c r="H49" s="58">
        <f t="shared" si="3"/>
        <v>26060765.884098928</v>
      </c>
      <c r="I49" s="59">
        <f t="shared" si="4"/>
        <v>26569045.162227292</v>
      </c>
      <c r="J49" s="59">
        <f t="shared" si="5"/>
        <v>26314905.202493373</v>
      </c>
      <c r="K49" s="59">
        <f t="shared" si="6"/>
        <v>26314905.202493373</v>
      </c>
      <c r="L49" s="59">
        <f t="shared" si="7"/>
        <v>26314905.202493373</v>
      </c>
      <c r="M49" s="59">
        <f t="shared" si="8"/>
        <v>26314905.202493373</v>
      </c>
      <c r="N49" s="59">
        <f t="shared" si="9"/>
        <v>26314905.202493373</v>
      </c>
      <c r="O49" s="59">
        <f t="shared" si="10"/>
        <v>26314905.202493373</v>
      </c>
      <c r="P49" s="59">
        <f t="shared" si="11"/>
        <v>26314905.202493373</v>
      </c>
      <c r="Q49" s="59">
        <f t="shared" si="12"/>
        <v>26314905.202493373</v>
      </c>
      <c r="R49" s="59">
        <f t="shared" si="13"/>
        <v>26314905.202493373</v>
      </c>
      <c r="S49" s="60">
        <f t="shared" si="14"/>
        <v>26314905.131233431</v>
      </c>
      <c r="T49" s="61">
        <f t="shared" si="15"/>
        <v>315778863</v>
      </c>
    </row>
    <row r="50" spans="1:21" x14ac:dyDescent="0.25">
      <c r="A50" t="s">
        <v>163</v>
      </c>
      <c r="B50" s="43" t="s">
        <v>76</v>
      </c>
      <c r="C50" s="45">
        <v>101252493</v>
      </c>
      <c r="D50" s="51">
        <f t="shared" si="1"/>
        <v>2.2849049118879767E-2</v>
      </c>
      <c r="F50" s="57" t="s">
        <v>163</v>
      </c>
      <c r="G50" s="66">
        <f t="shared" si="2"/>
        <v>2.2849049118879767E-2</v>
      </c>
      <c r="H50" s="58">
        <f t="shared" si="3"/>
        <v>8356219.5714612016</v>
      </c>
      <c r="I50" s="59">
        <f t="shared" si="4"/>
        <v>8519196.1037148423</v>
      </c>
      <c r="J50" s="59">
        <f t="shared" si="5"/>
        <v>8437707.734767301</v>
      </c>
      <c r="K50" s="59">
        <f t="shared" si="6"/>
        <v>8437707.734767301</v>
      </c>
      <c r="L50" s="59">
        <f t="shared" si="7"/>
        <v>8437707.734767301</v>
      </c>
      <c r="M50" s="59">
        <f t="shared" si="8"/>
        <v>8437707.734767301</v>
      </c>
      <c r="N50" s="59">
        <f t="shared" si="9"/>
        <v>8437707.734767301</v>
      </c>
      <c r="O50" s="59">
        <f t="shared" si="10"/>
        <v>8437707.734767301</v>
      </c>
      <c r="P50" s="59">
        <f t="shared" si="11"/>
        <v>8437707.734767301</v>
      </c>
      <c r="Q50" s="59">
        <f t="shared" si="12"/>
        <v>8437707.734767301</v>
      </c>
      <c r="R50" s="59">
        <f t="shared" si="13"/>
        <v>8437707.734767301</v>
      </c>
      <c r="S50" s="60">
        <f t="shared" si="14"/>
        <v>8437707.7119182516</v>
      </c>
      <c r="T50" s="61">
        <f t="shared" si="15"/>
        <v>101252493.00000001</v>
      </c>
    </row>
    <row r="51" spans="1:21" x14ac:dyDescent="0.25">
      <c r="A51" t="s">
        <v>164</v>
      </c>
      <c r="B51" s="43" t="s">
        <v>104</v>
      </c>
      <c r="C51" s="45">
        <v>234668238</v>
      </c>
      <c r="D51" s="51">
        <f t="shared" si="1"/>
        <v>5.2956188414076552E-2</v>
      </c>
      <c r="F51" s="57" t="s">
        <v>164</v>
      </c>
      <c r="G51" s="66">
        <f t="shared" si="2"/>
        <v>5.2956188414076552E-2</v>
      </c>
      <c r="H51" s="58">
        <f t="shared" si="3"/>
        <v>19366825.103021566</v>
      </c>
      <c r="I51" s="59">
        <f t="shared" si="4"/>
        <v>19744548.302975882</v>
      </c>
      <c r="J51" s="59">
        <f t="shared" si="5"/>
        <v>19555686.464695875</v>
      </c>
      <c r="K51" s="59">
        <f t="shared" si="6"/>
        <v>19555686.464695875</v>
      </c>
      <c r="L51" s="59">
        <f t="shared" si="7"/>
        <v>19555686.464695875</v>
      </c>
      <c r="M51" s="59">
        <f t="shared" si="8"/>
        <v>19555686.464695875</v>
      </c>
      <c r="N51" s="59">
        <f t="shared" si="9"/>
        <v>19555686.464695875</v>
      </c>
      <c r="O51" s="59">
        <f t="shared" si="10"/>
        <v>19555686.464695875</v>
      </c>
      <c r="P51" s="59">
        <f t="shared" si="11"/>
        <v>19555686.464695875</v>
      </c>
      <c r="Q51" s="59">
        <f t="shared" si="12"/>
        <v>19555686.464695875</v>
      </c>
      <c r="R51" s="59">
        <f t="shared" si="13"/>
        <v>19555686.464695875</v>
      </c>
      <c r="S51" s="60">
        <f t="shared" si="14"/>
        <v>19555686.411739685</v>
      </c>
      <c r="T51" s="61">
        <f t="shared" si="15"/>
        <v>234668237.99999997</v>
      </c>
    </row>
    <row r="52" spans="1:21" x14ac:dyDescent="0.25">
      <c r="A52" t="s">
        <v>165</v>
      </c>
      <c r="B52" s="43" t="s">
        <v>105</v>
      </c>
      <c r="C52" s="45">
        <v>35840452</v>
      </c>
      <c r="D52" s="51">
        <f t="shared" si="1"/>
        <v>8.0879020745775864E-3</v>
      </c>
      <c r="F52" s="57" t="s">
        <v>165</v>
      </c>
      <c r="G52" s="66">
        <f t="shared" si="2"/>
        <v>8.0879020745775864E-3</v>
      </c>
      <c r="H52" s="58">
        <f t="shared" si="3"/>
        <v>2957859.8766196873</v>
      </c>
      <c r="I52" s="59">
        <f t="shared" si="4"/>
        <v>3015548.8520542285</v>
      </c>
      <c r="J52" s="59">
        <f t="shared" si="5"/>
        <v>2986704.3279413986</v>
      </c>
      <c r="K52" s="59">
        <f t="shared" si="6"/>
        <v>2986704.3279413986</v>
      </c>
      <c r="L52" s="59">
        <f t="shared" si="7"/>
        <v>2986704.3279413986</v>
      </c>
      <c r="M52" s="59">
        <f t="shared" si="8"/>
        <v>2986704.3279413986</v>
      </c>
      <c r="N52" s="59">
        <f t="shared" si="9"/>
        <v>2986704.3279413986</v>
      </c>
      <c r="O52" s="59">
        <f t="shared" si="10"/>
        <v>2986704.3279413986</v>
      </c>
      <c r="P52" s="59">
        <f t="shared" si="11"/>
        <v>2986704.3279413986</v>
      </c>
      <c r="Q52" s="59">
        <f t="shared" si="12"/>
        <v>2986704.3279413986</v>
      </c>
      <c r="R52" s="59">
        <f t="shared" si="13"/>
        <v>2986704.3279413986</v>
      </c>
      <c r="S52" s="60">
        <f t="shared" si="14"/>
        <v>2986704.3198534967</v>
      </c>
      <c r="T52" s="61">
        <f t="shared" si="15"/>
        <v>35840452.000000007</v>
      </c>
    </row>
    <row r="53" spans="1:21" x14ac:dyDescent="0.25">
      <c r="A53" t="s">
        <v>166</v>
      </c>
      <c r="B53" s="43" t="s">
        <v>106</v>
      </c>
      <c r="C53" s="45">
        <v>1188962</v>
      </c>
      <c r="D53" s="51">
        <f t="shared" si="1"/>
        <v>2.6830599754695941E-4</v>
      </c>
      <c r="F53" s="57" t="s">
        <v>166</v>
      </c>
      <c r="G53" s="66">
        <f t="shared" si="2"/>
        <v>2.6830599754695941E-4</v>
      </c>
      <c r="H53" s="58">
        <f t="shared" si="3"/>
        <v>98123.288027324452</v>
      </c>
      <c r="I53" s="59">
        <f t="shared" si="4"/>
        <v>100037.04736302153</v>
      </c>
      <c r="J53" s="59">
        <f t="shared" si="5"/>
        <v>99080.166487795999</v>
      </c>
      <c r="K53" s="59">
        <f t="shared" si="6"/>
        <v>99080.166487795999</v>
      </c>
      <c r="L53" s="59">
        <f t="shared" si="7"/>
        <v>99080.166487795999</v>
      </c>
      <c r="M53" s="59">
        <f t="shared" si="8"/>
        <v>99080.166487795999</v>
      </c>
      <c r="N53" s="59">
        <f t="shared" si="9"/>
        <v>99080.166487795999</v>
      </c>
      <c r="O53" s="59">
        <f t="shared" si="10"/>
        <v>99080.166487795999</v>
      </c>
      <c r="P53" s="59">
        <f t="shared" si="11"/>
        <v>99080.166487795999</v>
      </c>
      <c r="Q53" s="59">
        <f t="shared" si="12"/>
        <v>99080.166487795999</v>
      </c>
      <c r="R53" s="59">
        <f t="shared" si="13"/>
        <v>99080.166487795999</v>
      </c>
      <c r="S53" s="60">
        <f t="shared" si="14"/>
        <v>99080.166219490013</v>
      </c>
      <c r="T53" s="61">
        <f t="shared" si="15"/>
        <v>1188962</v>
      </c>
    </row>
    <row r="54" spans="1:21" x14ac:dyDescent="0.25">
      <c r="A54" t="s">
        <v>167</v>
      </c>
      <c r="B54" s="43" t="s">
        <v>107</v>
      </c>
      <c r="C54" s="45">
        <v>2737216</v>
      </c>
      <c r="D54" s="51">
        <f t="shared" si="1"/>
        <v>6.17691288183725E-4</v>
      </c>
      <c r="F54" s="57" t="s">
        <v>167</v>
      </c>
      <c r="G54" s="66">
        <f t="shared" si="2"/>
        <v>6.17691288183725E-4</v>
      </c>
      <c r="H54" s="58">
        <f t="shared" si="3"/>
        <v>225898.41724209936</v>
      </c>
      <c r="I54" s="59">
        <f t="shared" si="4"/>
        <v>230304.25416020054</v>
      </c>
      <c r="J54" s="59">
        <f t="shared" si="5"/>
        <v>228101.33292153914</v>
      </c>
      <c r="K54" s="59">
        <f t="shared" si="6"/>
        <v>228101.33292153914</v>
      </c>
      <c r="L54" s="59">
        <f t="shared" si="7"/>
        <v>228101.33292153914</v>
      </c>
      <c r="M54" s="59">
        <f t="shared" si="8"/>
        <v>228101.33292153914</v>
      </c>
      <c r="N54" s="59">
        <f t="shared" si="9"/>
        <v>228101.33292153914</v>
      </c>
      <c r="O54" s="59">
        <f t="shared" si="10"/>
        <v>228101.33292153914</v>
      </c>
      <c r="P54" s="59">
        <f t="shared" si="11"/>
        <v>228101.33292153914</v>
      </c>
      <c r="Q54" s="59">
        <f t="shared" si="12"/>
        <v>228101.33292153914</v>
      </c>
      <c r="R54" s="59">
        <f t="shared" si="13"/>
        <v>228101.33292153914</v>
      </c>
      <c r="S54" s="60">
        <f t="shared" si="14"/>
        <v>228101.33230384786</v>
      </c>
      <c r="T54" s="61">
        <f t="shared" si="15"/>
        <v>2737216</v>
      </c>
    </row>
    <row r="55" spans="1:21" ht="15.75" thickBot="1" x14ac:dyDescent="0.3">
      <c r="B55" s="46" t="s">
        <v>114</v>
      </c>
      <c r="C55" s="47">
        <f>SUM(C4:C54)</f>
        <v>4431365720</v>
      </c>
      <c r="D55" s="52">
        <f>SUM(D4:D54)</f>
        <v>1</v>
      </c>
      <c r="F55" s="62" t="s">
        <v>168</v>
      </c>
      <c r="G55" s="67">
        <f>SUM(G4:G54)</f>
        <v>1</v>
      </c>
      <c r="H55" s="63">
        <f>SUM(H4:H54)</f>
        <v>365714106.00000006</v>
      </c>
      <c r="I55" s="64">
        <f t="shared" ref="I55:S55" si="16">SUM(I4:I54)</f>
        <v>372846855.00000006</v>
      </c>
      <c r="J55" s="64">
        <f t="shared" si="16"/>
        <v>369280476</v>
      </c>
      <c r="K55" s="64">
        <f t="shared" si="16"/>
        <v>369280476</v>
      </c>
      <c r="L55" s="64">
        <f t="shared" si="16"/>
        <v>369280476</v>
      </c>
      <c r="M55" s="64">
        <f t="shared" si="16"/>
        <v>369280476</v>
      </c>
      <c r="N55" s="64">
        <f t="shared" si="16"/>
        <v>369280476</v>
      </c>
      <c r="O55" s="64">
        <f t="shared" si="16"/>
        <v>369280476</v>
      </c>
      <c r="P55" s="64">
        <f t="shared" si="16"/>
        <v>369280476</v>
      </c>
      <c r="Q55" s="64">
        <f t="shared" si="16"/>
        <v>369280476</v>
      </c>
      <c r="R55" s="64">
        <f t="shared" si="16"/>
        <v>369280476</v>
      </c>
      <c r="S55" s="65">
        <f t="shared" si="16"/>
        <v>369280475</v>
      </c>
      <c r="T55" s="63">
        <f>SUM(T4:T54)</f>
        <v>4431365720</v>
      </c>
      <c r="U55" s="78">
        <f>T55-FORT_22!B32</f>
        <v>0</v>
      </c>
    </row>
    <row r="56" spans="1:21" ht="15.75" thickTop="1" x14ac:dyDescent="0.25">
      <c r="C56" s="19">
        <f>C55-FORT_22!B32</f>
        <v>0</v>
      </c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1:21" x14ac:dyDescent="0.25"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1:21" x14ac:dyDescent="0.25"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1:21" x14ac:dyDescent="0.25"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1:21" x14ac:dyDescent="0.25"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 spans="1:21" x14ac:dyDescent="0.25"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1:21" x14ac:dyDescent="0.25"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1:21" x14ac:dyDescent="0.25"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1:21" x14ac:dyDescent="0.25"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6:20" x14ac:dyDescent="0.25"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6:20" x14ac:dyDescent="0.25"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6:20" x14ac:dyDescent="0.25"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6:20" x14ac:dyDescent="0.25"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6:20" x14ac:dyDescent="0.25"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 spans="6:20" x14ac:dyDescent="0.25"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 spans="6:20" x14ac:dyDescent="0.25"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6:20" x14ac:dyDescent="0.25"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</row>
    <row r="73" spans="6:20" x14ac:dyDescent="0.25"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</row>
    <row r="74" spans="6:20" x14ac:dyDescent="0.25"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</row>
    <row r="75" spans="6:20" x14ac:dyDescent="0.25"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6:20" x14ac:dyDescent="0.25"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6:20" x14ac:dyDescent="0.25"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6:20" x14ac:dyDescent="0.25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6:20" x14ac:dyDescent="0.25"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</row>
    <row r="80" spans="6:20" x14ac:dyDescent="0.25"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</row>
    <row r="81" spans="6:20" x14ac:dyDescent="0.25"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</row>
    <row r="82" spans="6:20" x14ac:dyDescent="0.25"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</row>
    <row r="83" spans="6:20" x14ac:dyDescent="0.25"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</row>
    <row r="84" spans="6:20" x14ac:dyDescent="0.25"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</row>
    <row r="85" spans="6:20" x14ac:dyDescent="0.25"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</row>
    <row r="86" spans="6:20" x14ac:dyDescent="0.25"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</row>
    <row r="87" spans="6:20" x14ac:dyDescent="0.25"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</row>
    <row r="88" spans="6:20" x14ac:dyDescent="0.25"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</row>
    <row r="89" spans="6:20" x14ac:dyDescent="0.25"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</row>
    <row r="90" spans="6:20" x14ac:dyDescent="0.25"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</row>
    <row r="91" spans="6:20" x14ac:dyDescent="0.25"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</row>
    <row r="92" spans="6:20" x14ac:dyDescent="0.25"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</row>
    <row r="93" spans="6:20" x14ac:dyDescent="0.25"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</row>
    <row r="94" spans="6:20" x14ac:dyDescent="0.25"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</row>
    <row r="95" spans="6:20" x14ac:dyDescent="0.25"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</row>
    <row r="96" spans="6:20" x14ac:dyDescent="0.25"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</row>
    <row r="97" spans="6:20" x14ac:dyDescent="0.25"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</row>
    <row r="98" spans="6:20" x14ac:dyDescent="0.25"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</row>
    <row r="99" spans="6:20" x14ac:dyDescent="0.25"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</row>
    <row r="100" spans="6:20" x14ac:dyDescent="0.25"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</row>
    <row r="101" spans="6:20" x14ac:dyDescent="0.25"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</row>
    <row r="102" spans="6:20" x14ac:dyDescent="0.25"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</row>
    <row r="103" spans="6:20" x14ac:dyDescent="0.25"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</row>
    <row r="104" spans="6:20" x14ac:dyDescent="0.25"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</row>
    <row r="105" spans="6:20" x14ac:dyDescent="0.25"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</row>
    <row r="106" spans="6:20" x14ac:dyDescent="0.25"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</row>
    <row r="107" spans="6:20" x14ac:dyDescent="0.25"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</row>
    <row r="108" spans="6:20" x14ac:dyDescent="0.25"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</row>
    <row r="109" spans="6:20" x14ac:dyDescent="0.25"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</row>
    <row r="110" spans="6:20" x14ac:dyDescent="0.25"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</row>
    <row r="111" spans="6:20" x14ac:dyDescent="0.25"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</row>
    <row r="112" spans="6:20" x14ac:dyDescent="0.25"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</row>
    <row r="113" spans="6:20" x14ac:dyDescent="0.25"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</row>
    <row r="114" spans="6:20" x14ac:dyDescent="0.25"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</row>
    <row r="115" spans="6:20" x14ac:dyDescent="0.25"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</row>
    <row r="116" spans="6:20" x14ac:dyDescent="0.25"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</row>
    <row r="117" spans="6:20" x14ac:dyDescent="0.25"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</row>
    <row r="118" spans="6:20" x14ac:dyDescent="0.25"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</row>
    <row r="119" spans="6:20" x14ac:dyDescent="0.25"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</row>
    <row r="120" spans="6:20" x14ac:dyDescent="0.25"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</row>
    <row r="121" spans="6:20" x14ac:dyDescent="0.25"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</row>
    <row r="122" spans="6:20" x14ac:dyDescent="0.25"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</row>
    <row r="123" spans="6:20" x14ac:dyDescent="0.25"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</row>
    <row r="124" spans="6:20" x14ac:dyDescent="0.25"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</row>
    <row r="125" spans="6:20" x14ac:dyDescent="0.25"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</row>
    <row r="126" spans="6:20" x14ac:dyDescent="0.25"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</row>
    <row r="127" spans="6:20" x14ac:dyDescent="0.25"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</row>
    <row r="128" spans="6:20" x14ac:dyDescent="0.25"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</row>
    <row r="129" spans="6:20" x14ac:dyDescent="0.25"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</row>
    <row r="130" spans="6:20" x14ac:dyDescent="0.25"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</row>
    <row r="131" spans="6:20" x14ac:dyDescent="0.25"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</row>
    <row r="132" spans="6:20" x14ac:dyDescent="0.25"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</row>
    <row r="133" spans="6:20" x14ac:dyDescent="0.25"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</row>
    <row r="134" spans="6:20" x14ac:dyDescent="0.25"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</row>
    <row r="135" spans="6:20" x14ac:dyDescent="0.25"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</row>
    <row r="136" spans="6:20" x14ac:dyDescent="0.25"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</row>
    <row r="137" spans="6:20" x14ac:dyDescent="0.25"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</row>
    <row r="138" spans="6:20" x14ac:dyDescent="0.25"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</row>
    <row r="139" spans="6:20" x14ac:dyDescent="0.25"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</row>
    <row r="140" spans="6:20" x14ac:dyDescent="0.25"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</row>
    <row r="141" spans="6:20" x14ac:dyDescent="0.25"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</row>
    <row r="142" spans="6:20" x14ac:dyDescent="0.25"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</row>
    <row r="143" spans="6:20" x14ac:dyDescent="0.25"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</row>
    <row r="144" spans="6:20" x14ac:dyDescent="0.25"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</row>
    <row r="145" spans="6:20" x14ac:dyDescent="0.25"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</row>
    <row r="146" spans="6:20" x14ac:dyDescent="0.25"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</row>
    <row r="147" spans="6:20" x14ac:dyDescent="0.25"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</row>
    <row r="148" spans="6:20" x14ac:dyDescent="0.25"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</row>
    <row r="149" spans="6:20" x14ac:dyDescent="0.25"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</row>
    <row r="150" spans="6:20" x14ac:dyDescent="0.25"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</row>
    <row r="151" spans="6:20" x14ac:dyDescent="0.25"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</row>
    <row r="152" spans="6:20" x14ac:dyDescent="0.25"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</row>
    <row r="153" spans="6:20" x14ac:dyDescent="0.25"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</row>
    <row r="154" spans="6:20" x14ac:dyDescent="0.25"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</row>
    <row r="155" spans="6:20" x14ac:dyDescent="0.25"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</row>
    <row r="156" spans="6:20" x14ac:dyDescent="0.25"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</row>
    <row r="157" spans="6:20" x14ac:dyDescent="0.25"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</row>
    <row r="158" spans="6:20" x14ac:dyDescent="0.25"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</row>
    <row r="159" spans="6:20" x14ac:dyDescent="0.25"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</row>
    <row r="160" spans="6:20" x14ac:dyDescent="0.25"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</row>
    <row r="161" spans="6:20" x14ac:dyDescent="0.25"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</row>
    <row r="162" spans="6:20" x14ac:dyDescent="0.25"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</row>
    <row r="163" spans="6:20" x14ac:dyDescent="0.25"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</row>
    <row r="164" spans="6:20" x14ac:dyDescent="0.25"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</row>
    <row r="165" spans="6:20" x14ac:dyDescent="0.25"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</row>
    <row r="166" spans="6:20" x14ac:dyDescent="0.25"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</row>
    <row r="167" spans="6:20" x14ac:dyDescent="0.25"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</row>
    <row r="168" spans="6:20" x14ac:dyDescent="0.25"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</row>
    <row r="169" spans="6:20" x14ac:dyDescent="0.25"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</row>
    <row r="170" spans="6:20" x14ac:dyDescent="0.25"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</row>
    <row r="171" spans="6:20" x14ac:dyDescent="0.25"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</row>
    <row r="172" spans="6:20" x14ac:dyDescent="0.25"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</row>
    <row r="173" spans="6:20" x14ac:dyDescent="0.25"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</row>
    <row r="174" spans="6:20" x14ac:dyDescent="0.25"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</row>
    <row r="175" spans="6:20" x14ac:dyDescent="0.25"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</row>
    <row r="176" spans="6:20" x14ac:dyDescent="0.25"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</row>
    <row r="177" spans="6:20" x14ac:dyDescent="0.25"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</row>
    <row r="178" spans="6:20" x14ac:dyDescent="0.25"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</row>
    <row r="179" spans="6:20" x14ac:dyDescent="0.25"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</row>
    <row r="180" spans="6:20" x14ac:dyDescent="0.25"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</row>
    <row r="181" spans="6:20" x14ac:dyDescent="0.25"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</row>
    <row r="182" spans="6:20" x14ac:dyDescent="0.25"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</row>
    <row r="183" spans="6:20" x14ac:dyDescent="0.25"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</row>
    <row r="184" spans="6:20" x14ac:dyDescent="0.25"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</row>
    <row r="185" spans="6:20" x14ac:dyDescent="0.25"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</row>
    <row r="186" spans="6:20" x14ac:dyDescent="0.25"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</row>
    <row r="187" spans="6:20" x14ac:dyDescent="0.25"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</row>
    <row r="188" spans="6:20" x14ac:dyDescent="0.25"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</row>
    <row r="189" spans="6:20" x14ac:dyDescent="0.25"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</row>
    <row r="190" spans="6:20" x14ac:dyDescent="0.25"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</row>
    <row r="191" spans="6:20" x14ac:dyDescent="0.25"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</row>
    <row r="192" spans="6:20" x14ac:dyDescent="0.25"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</row>
    <row r="193" spans="6:20" x14ac:dyDescent="0.25"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</row>
    <row r="194" spans="6:20" x14ac:dyDescent="0.25"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</row>
    <row r="195" spans="6:20" x14ac:dyDescent="0.25"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</row>
    <row r="196" spans="6:20" x14ac:dyDescent="0.25"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</row>
    <row r="197" spans="6:20" x14ac:dyDescent="0.25"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</row>
    <row r="198" spans="6:20" x14ac:dyDescent="0.25"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</row>
    <row r="199" spans="6:20" x14ac:dyDescent="0.25"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</row>
    <row r="200" spans="6:20" x14ac:dyDescent="0.25"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</row>
    <row r="201" spans="6:20" x14ac:dyDescent="0.25"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</row>
    <row r="202" spans="6:20" x14ac:dyDescent="0.25"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</row>
    <row r="203" spans="6:20" x14ac:dyDescent="0.25"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</row>
    <row r="204" spans="6:20" x14ac:dyDescent="0.25"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</row>
    <row r="205" spans="6:20" x14ac:dyDescent="0.25"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</row>
    <row r="206" spans="6:20" x14ac:dyDescent="0.25"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</row>
    <row r="207" spans="6:20" x14ac:dyDescent="0.25"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</row>
    <row r="208" spans="6:20" x14ac:dyDescent="0.25"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</row>
    <row r="209" spans="6:20" x14ac:dyDescent="0.25"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</row>
    <row r="210" spans="6:20" x14ac:dyDescent="0.25"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</row>
    <row r="211" spans="6:20" x14ac:dyDescent="0.25"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</row>
    <row r="212" spans="6:20" x14ac:dyDescent="0.25"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</row>
    <row r="213" spans="6:20" x14ac:dyDescent="0.25"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</row>
    <row r="214" spans="6:20" x14ac:dyDescent="0.25"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</row>
    <row r="215" spans="6:20" x14ac:dyDescent="0.25"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</row>
    <row r="216" spans="6:20" x14ac:dyDescent="0.25"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</row>
    <row r="217" spans="6:20" x14ac:dyDescent="0.25"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</row>
    <row r="218" spans="6:20" x14ac:dyDescent="0.25"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</row>
    <row r="219" spans="6:20" x14ac:dyDescent="0.25"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</row>
    <row r="220" spans="6:20" x14ac:dyDescent="0.25"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</row>
    <row r="221" spans="6:20" x14ac:dyDescent="0.25"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</row>
    <row r="222" spans="6:20" x14ac:dyDescent="0.25"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</row>
    <row r="223" spans="6:20" x14ac:dyDescent="0.25"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</row>
    <row r="224" spans="6:20" x14ac:dyDescent="0.25"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</row>
    <row r="225" spans="6:20" x14ac:dyDescent="0.25"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</row>
    <row r="226" spans="6:20" x14ac:dyDescent="0.25"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</row>
    <row r="227" spans="6:20" x14ac:dyDescent="0.25"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</row>
    <row r="228" spans="6:20" x14ac:dyDescent="0.25"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</row>
    <row r="229" spans="6:20" x14ac:dyDescent="0.25"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</row>
    <row r="230" spans="6:20" x14ac:dyDescent="0.25"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</row>
    <row r="231" spans="6:20" x14ac:dyDescent="0.25"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</row>
    <row r="232" spans="6:20" x14ac:dyDescent="0.25"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</row>
    <row r="233" spans="6:20" x14ac:dyDescent="0.25"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</row>
    <row r="234" spans="6:20" x14ac:dyDescent="0.25"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</row>
    <row r="235" spans="6:20" x14ac:dyDescent="0.25"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</row>
    <row r="236" spans="6:20" x14ac:dyDescent="0.25"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</row>
    <row r="237" spans="6:20" x14ac:dyDescent="0.25"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</row>
    <row r="238" spans="6:20" x14ac:dyDescent="0.25"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</row>
    <row r="239" spans="6:20" x14ac:dyDescent="0.25"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</row>
    <row r="240" spans="6:20" x14ac:dyDescent="0.25"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</row>
    <row r="241" spans="6:20" x14ac:dyDescent="0.25"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</row>
    <row r="242" spans="6:20" x14ac:dyDescent="0.25"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</row>
    <row r="243" spans="6:20" x14ac:dyDescent="0.25"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</row>
    <row r="244" spans="6:20" x14ac:dyDescent="0.25"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</row>
    <row r="245" spans="6:20" x14ac:dyDescent="0.25"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</row>
    <row r="246" spans="6:20" x14ac:dyDescent="0.25"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</row>
    <row r="247" spans="6:20" x14ac:dyDescent="0.25"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</row>
    <row r="248" spans="6:20" x14ac:dyDescent="0.25"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</row>
    <row r="249" spans="6:20" x14ac:dyDescent="0.25"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</row>
    <row r="250" spans="6:20" x14ac:dyDescent="0.25"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</row>
    <row r="251" spans="6:20" x14ac:dyDescent="0.25"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</row>
    <row r="252" spans="6:20" x14ac:dyDescent="0.25"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</row>
    <row r="253" spans="6:20" x14ac:dyDescent="0.25"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</row>
    <row r="254" spans="6:20" x14ac:dyDescent="0.25"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</row>
    <row r="255" spans="6:20" x14ac:dyDescent="0.25"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</row>
    <row r="256" spans="6:20" x14ac:dyDescent="0.25"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</row>
    <row r="257" spans="6:20" x14ac:dyDescent="0.25"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</row>
    <row r="258" spans="6:20" x14ac:dyDescent="0.25"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</row>
    <row r="259" spans="6:20" x14ac:dyDescent="0.25"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</row>
    <row r="260" spans="6:20" x14ac:dyDescent="0.25"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</row>
    <row r="261" spans="6:20" x14ac:dyDescent="0.25"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</row>
    <row r="262" spans="6:20" x14ac:dyDescent="0.25"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</row>
    <row r="263" spans="6:20" x14ac:dyDescent="0.25"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</row>
    <row r="264" spans="6:20" x14ac:dyDescent="0.25"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</row>
    <row r="265" spans="6:20" x14ac:dyDescent="0.25"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</row>
    <row r="266" spans="6:20" x14ac:dyDescent="0.25"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</row>
    <row r="267" spans="6:20" x14ac:dyDescent="0.25"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</row>
    <row r="268" spans="6:20" x14ac:dyDescent="0.25"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</row>
    <row r="269" spans="6:20" x14ac:dyDescent="0.25"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</row>
    <row r="270" spans="6:20" x14ac:dyDescent="0.25"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</row>
    <row r="271" spans="6:20" x14ac:dyDescent="0.25"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</row>
    <row r="272" spans="6:20" x14ac:dyDescent="0.25"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</row>
    <row r="273" spans="6:20" x14ac:dyDescent="0.25"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</row>
    <row r="274" spans="6:20" x14ac:dyDescent="0.25"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</row>
    <row r="275" spans="6:20" x14ac:dyDescent="0.25"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</row>
    <row r="276" spans="6:20" x14ac:dyDescent="0.25"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</row>
    <row r="277" spans="6:20" x14ac:dyDescent="0.25"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</row>
    <row r="278" spans="6:20" x14ac:dyDescent="0.25"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</row>
    <row r="279" spans="6:20" x14ac:dyDescent="0.25"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</row>
    <row r="280" spans="6:20" x14ac:dyDescent="0.25"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</row>
    <row r="281" spans="6:20" x14ac:dyDescent="0.25"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</row>
    <row r="282" spans="6:20" x14ac:dyDescent="0.25"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</row>
    <row r="283" spans="6:20" x14ac:dyDescent="0.25"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</row>
    <row r="284" spans="6:20" x14ac:dyDescent="0.25"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</row>
    <row r="285" spans="6:20" x14ac:dyDescent="0.25"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</row>
    <row r="286" spans="6:20" x14ac:dyDescent="0.25"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</row>
    <row r="287" spans="6:20" x14ac:dyDescent="0.25"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</row>
    <row r="288" spans="6:20" x14ac:dyDescent="0.25"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</row>
    <row r="289" spans="6:20" x14ac:dyDescent="0.25"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</row>
    <row r="290" spans="6:20" x14ac:dyDescent="0.25"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</row>
    <row r="291" spans="6:20" x14ac:dyDescent="0.25"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</row>
    <row r="292" spans="6:20" x14ac:dyDescent="0.25"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</row>
    <row r="293" spans="6:20" x14ac:dyDescent="0.25"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</row>
    <row r="294" spans="6:20" x14ac:dyDescent="0.25"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</row>
    <row r="295" spans="6:20" x14ac:dyDescent="0.25"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</row>
    <row r="296" spans="6:20" x14ac:dyDescent="0.25"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</row>
    <row r="297" spans="6:20" x14ac:dyDescent="0.25"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</row>
    <row r="298" spans="6:20" x14ac:dyDescent="0.25"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</row>
    <row r="299" spans="6:20" x14ac:dyDescent="0.25"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</row>
    <row r="300" spans="6:20" x14ac:dyDescent="0.25"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</row>
    <row r="301" spans="6:20" x14ac:dyDescent="0.25"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</row>
    <row r="302" spans="6:20" x14ac:dyDescent="0.25"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</row>
    <row r="303" spans="6:20" x14ac:dyDescent="0.25"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</row>
    <row r="304" spans="6:20" x14ac:dyDescent="0.25"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</row>
    <row r="305" spans="6:20" x14ac:dyDescent="0.25"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</row>
    <row r="306" spans="6:20" x14ac:dyDescent="0.25"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</row>
    <row r="307" spans="6:20" x14ac:dyDescent="0.25"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</row>
    <row r="308" spans="6:20" x14ac:dyDescent="0.25"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</row>
    <row r="309" spans="6:20" x14ac:dyDescent="0.25"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</row>
    <row r="310" spans="6:20" x14ac:dyDescent="0.25"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</row>
    <row r="311" spans="6:20" x14ac:dyDescent="0.25"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</row>
    <row r="312" spans="6:20" x14ac:dyDescent="0.25"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</row>
    <row r="313" spans="6:20" x14ac:dyDescent="0.25"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</row>
    <row r="314" spans="6:20" x14ac:dyDescent="0.25"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</row>
    <row r="315" spans="6:20" x14ac:dyDescent="0.25"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</row>
    <row r="316" spans="6:20" x14ac:dyDescent="0.25"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</row>
    <row r="317" spans="6:20" x14ac:dyDescent="0.25"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</row>
    <row r="318" spans="6:20" x14ac:dyDescent="0.25"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</row>
    <row r="319" spans="6:20" x14ac:dyDescent="0.25"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</row>
    <row r="320" spans="6:20" x14ac:dyDescent="0.25"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</row>
    <row r="321" spans="6:20" x14ac:dyDescent="0.25"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</row>
    <row r="322" spans="6:20" x14ac:dyDescent="0.25"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</row>
    <row r="323" spans="6:20" x14ac:dyDescent="0.25"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</row>
    <row r="324" spans="6:20" x14ac:dyDescent="0.25"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</row>
    <row r="325" spans="6:20" x14ac:dyDescent="0.25"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</row>
    <row r="326" spans="6:20" x14ac:dyDescent="0.25"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</row>
    <row r="327" spans="6:20" x14ac:dyDescent="0.25"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</row>
    <row r="328" spans="6:20" x14ac:dyDescent="0.25"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</row>
    <row r="329" spans="6:20" x14ac:dyDescent="0.25"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</row>
    <row r="330" spans="6:20" x14ac:dyDescent="0.25"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</row>
    <row r="331" spans="6:20" x14ac:dyDescent="0.25"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</row>
    <row r="332" spans="6:20" x14ac:dyDescent="0.25"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</row>
    <row r="333" spans="6:20" x14ac:dyDescent="0.25"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</row>
    <row r="334" spans="6:20" x14ac:dyDescent="0.25"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</row>
    <row r="335" spans="6:20" x14ac:dyDescent="0.25"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</row>
    <row r="336" spans="6:20" x14ac:dyDescent="0.25"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</row>
    <row r="337" spans="6:20" x14ac:dyDescent="0.25"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</row>
    <row r="338" spans="6:20" x14ac:dyDescent="0.25"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</row>
    <row r="339" spans="6:20" x14ac:dyDescent="0.25"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</row>
    <row r="340" spans="6:20" x14ac:dyDescent="0.25"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</row>
    <row r="341" spans="6:20" x14ac:dyDescent="0.25"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</row>
    <row r="342" spans="6:20" x14ac:dyDescent="0.25"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</row>
    <row r="343" spans="6:20" x14ac:dyDescent="0.25"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</row>
    <row r="344" spans="6:20" x14ac:dyDescent="0.25"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</row>
    <row r="345" spans="6:20" x14ac:dyDescent="0.25"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</row>
    <row r="346" spans="6:20" x14ac:dyDescent="0.25"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</row>
    <row r="347" spans="6:20" x14ac:dyDescent="0.25"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</row>
    <row r="348" spans="6:20" x14ac:dyDescent="0.25"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</row>
    <row r="349" spans="6:20" x14ac:dyDescent="0.25"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</row>
    <row r="350" spans="6:20" x14ac:dyDescent="0.25"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</row>
    <row r="351" spans="6:20" x14ac:dyDescent="0.25"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</row>
    <row r="352" spans="6:20" x14ac:dyDescent="0.25"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</row>
    <row r="353" spans="6:20" x14ac:dyDescent="0.25"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</row>
    <row r="354" spans="6:20" x14ac:dyDescent="0.25"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</row>
    <row r="355" spans="6:20" x14ac:dyDescent="0.25"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</row>
    <row r="356" spans="6:20" x14ac:dyDescent="0.25"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</row>
    <row r="357" spans="6:20" x14ac:dyDescent="0.25"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</row>
    <row r="358" spans="6:20" x14ac:dyDescent="0.25"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</row>
    <row r="359" spans="6:20" x14ac:dyDescent="0.25"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</row>
    <row r="360" spans="6:20" x14ac:dyDescent="0.25"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</row>
    <row r="361" spans="6:20" x14ac:dyDescent="0.25"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</row>
    <row r="362" spans="6:20" x14ac:dyDescent="0.25"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</row>
    <row r="363" spans="6:20" x14ac:dyDescent="0.25"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</row>
    <row r="364" spans="6:20" x14ac:dyDescent="0.25"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</row>
    <row r="365" spans="6:20" x14ac:dyDescent="0.25"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</row>
    <row r="366" spans="6:20" x14ac:dyDescent="0.25"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</row>
    <row r="367" spans="6:20" x14ac:dyDescent="0.25"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</row>
    <row r="368" spans="6:20" x14ac:dyDescent="0.25"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</row>
    <row r="369" spans="6:20" x14ac:dyDescent="0.25"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</row>
    <row r="370" spans="6:20" x14ac:dyDescent="0.25"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</row>
    <row r="371" spans="6:20" x14ac:dyDescent="0.25"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</row>
    <row r="372" spans="6:20" x14ac:dyDescent="0.25"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</row>
    <row r="373" spans="6:20" x14ac:dyDescent="0.25"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</row>
    <row r="374" spans="6:20" x14ac:dyDescent="0.25"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</row>
    <row r="375" spans="6:20" x14ac:dyDescent="0.25"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</row>
    <row r="376" spans="6:20" x14ac:dyDescent="0.25"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</row>
    <row r="377" spans="6:20" x14ac:dyDescent="0.25"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</row>
    <row r="378" spans="6:20" x14ac:dyDescent="0.25"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</row>
    <row r="379" spans="6:20" x14ac:dyDescent="0.25"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</row>
    <row r="380" spans="6:20" x14ac:dyDescent="0.25"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</row>
    <row r="381" spans="6:20" x14ac:dyDescent="0.25"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</row>
    <row r="382" spans="6:20" x14ac:dyDescent="0.25"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</row>
    <row r="383" spans="6:20" x14ac:dyDescent="0.25"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</row>
    <row r="384" spans="6:20" x14ac:dyDescent="0.25"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</row>
    <row r="385" spans="6:20" x14ac:dyDescent="0.25"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</row>
    <row r="386" spans="6:20" x14ac:dyDescent="0.25"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</row>
    <row r="387" spans="6:20" x14ac:dyDescent="0.25"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</row>
    <row r="388" spans="6:20" x14ac:dyDescent="0.25"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</row>
    <row r="389" spans="6:20" x14ac:dyDescent="0.25"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</row>
    <row r="390" spans="6:20" x14ac:dyDescent="0.25"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</row>
    <row r="391" spans="6:20" x14ac:dyDescent="0.25"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</row>
    <row r="392" spans="6:20" x14ac:dyDescent="0.25"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</row>
    <row r="393" spans="6:20" x14ac:dyDescent="0.25"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</row>
    <row r="394" spans="6:20" x14ac:dyDescent="0.25"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</row>
    <row r="395" spans="6:20" x14ac:dyDescent="0.25"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</row>
    <row r="396" spans="6:20" x14ac:dyDescent="0.25"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</row>
    <row r="397" spans="6:20" x14ac:dyDescent="0.25"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</row>
    <row r="398" spans="6:20" x14ac:dyDescent="0.25"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</row>
    <row r="399" spans="6:20" x14ac:dyDescent="0.25"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</row>
    <row r="400" spans="6:20" x14ac:dyDescent="0.25"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</row>
    <row r="401" spans="6:20" x14ac:dyDescent="0.25"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</row>
    <row r="402" spans="6:20" x14ac:dyDescent="0.25"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</row>
    <row r="403" spans="6:20" x14ac:dyDescent="0.25"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</row>
    <row r="404" spans="6:20" x14ac:dyDescent="0.25"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</row>
    <row r="405" spans="6:20" x14ac:dyDescent="0.25"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</row>
    <row r="406" spans="6:20" x14ac:dyDescent="0.25"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</row>
    <row r="407" spans="6:20" x14ac:dyDescent="0.25"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</row>
    <row r="408" spans="6:20" x14ac:dyDescent="0.25"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</row>
    <row r="409" spans="6:20" x14ac:dyDescent="0.25"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</row>
    <row r="410" spans="6:20" x14ac:dyDescent="0.25"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</row>
    <row r="411" spans="6:20" x14ac:dyDescent="0.25"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</row>
    <row r="412" spans="6:20" x14ac:dyDescent="0.25"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</row>
    <row r="413" spans="6:20" x14ac:dyDescent="0.25"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</row>
    <row r="414" spans="6:20" x14ac:dyDescent="0.25"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</row>
    <row r="415" spans="6:20" x14ac:dyDescent="0.25"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</row>
    <row r="416" spans="6:20" x14ac:dyDescent="0.25"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</row>
    <row r="417" spans="6:20" x14ac:dyDescent="0.25"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</row>
    <row r="418" spans="6:20" x14ac:dyDescent="0.25"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</row>
    <row r="419" spans="6:20" x14ac:dyDescent="0.25"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</row>
    <row r="420" spans="6:20" x14ac:dyDescent="0.25"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</row>
    <row r="421" spans="6:20" x14ac:dyDescent="0.25"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</row>
    <row r="422" spans="6:20" x14ac:dyDescent="0.25"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</row>
    <row r="423" spans="6:20" x14ac:dyDescent="0.25"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</row>
    <row r="424" spans="6:20" x14ac:dyDescent="0.25"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</row>
    <row r="425" spans="6:20" x14ac:dyDescent="0.25"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</row>
    <row r="426" spans="6:20" x14ac:dyDescent="0.25"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</row>
    <row r="427" spans="6:20" x14ac:dyDescent="0.25"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</row>
    <row r="428" spans="6:20" x14ac:dyDescent="0.25"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</row>
    <row r="429" spans="6:20" x14ac:dyDescent="0.25"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</row>
    <row r="430" spans="6:20" x14ac:dyDescent="0.25"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</row>
    <row r="431" spans="6:20" x14ac:dyDescent="0.25"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</row>
    <row r="432" spans="6:20" x14ac:dyDescent="0.25"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</row>
    <row r="433" spans="6:20" x14ac:dyDescent="0.25"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</row>
    <row r="434" spans="6:20" x14ac:dyDescent="0.25"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</row>
    <row r="435" spans="6:20" x14ac:dyDescent="0.25"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</row>
    <row r="436" spans="6:20" x14ac:dyDescent="0.25"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</row>
    <row r="437" spans="6:20" x14ac:dyDescent="0.25"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</row>
    <row r="438" spans="6:20" x14ac:dyDescent="0.25"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</row>
    <row r="439" spans="6:20" x14ac:dyDescent="0.25"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</row>
    <row r="440" spans="6:20" x14ac:dyDescent="0.25"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</row>
    <row r="441" spans="6:20" x14ac:dyDescent="0.25"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</row>
    <row r="442" spans="6:20" x14ac:dyDescent="0.25"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</row>
    <row r="443" spans="6:20" x14ac:dyDescent="0.25"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</row>
    <row r="444" spans="6:20" x14ac:dyDescent="0.25"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</row>
    <row r="445" spans="6:20" x14ac:dyDescent="0.25"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</row>
    <row r="446" spans="6:20" x14ac:dyDescent="0.25"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</row>
    <row r="447" spans="6:20" x14ac:dyDescent="0.25"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</row>
    <row r="448" spans="6:20" x14ac:dyDescent="0.25"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</row>
    <row r="449" spans="6:20" x14ac:dyDescent="0.25"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</row>
    <row r="450" spans="6:20" x14ac:dyDescent="0.25"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</row>
    <row r="451" spans="6:20" x14ac:dyDescent="0.25"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</row>
    <row r="452" spans="6:20" x14ac:dyDescent="0.25"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</row>
    <row r="453" spans="6:20" x14ac:dyDescent="0.25"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</row>
    <row r="454" spans="6:20" x14ac:dyDescent="0.25"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</row>
    <row r="455" spans="6:20" x14ac:dyDescent="0.25"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</row>
    <row r="456" spans="6:20" x14ac:dyDescent="0.25"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</row>
    <row r="457" spans="6:20" x14ac:dyDescent="0.25"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</row>
    <row r="458" spans="6:20" x14ac:dyDescent="0.25"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</row>
    <row r="459" spans="6:20" x14ac:dyDescent="0.25"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</row>
    <row r="460" spans="6:20" x14ac:dyDescent="0.25"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</row>
    <row r="461" spans="6:20" x14ac:dyDescent="0.25"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</row>
    <row r="462" spans="6:20" x14ac:dyDescent="0.25"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</row>
    <row r="463" spans="6:20" x14ac:dyDescent="0.25"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</row>
    <row r="464" spans="6:20" x14ac:dyDescent="0.25"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</row>
    <row r="465" spans="6:20" x14ac:dyDescent="0.25"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</row>
    <row r="466" spans="6:20" x14ac:dyDescent="0.25"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</row>
    <row r="467" spans="6:20" x14ac:dyDescent="0.25"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</row>
    <row r="468" spans="6:20" x14ac:dyDescent="0.25"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</row>
    <row r="469" spans="6:20" x14ac:dyDescent="0.25"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</row>
    <row r="470" spans="6:20" x14ac:dyDescent="0.25"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</row>
    <row r="471" spans="6:20" x14ac:dyDescent="0.25"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</row>
    <row r="472" spans="6:20" x14ac:dyDescent="0.25"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</row>
    <row r="473" spans="6:20" x14ac:dyDescent="0.25"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</row>
    <row r="474" spans="6:20" x14ac:dyDescent="0.25"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</row>
    <row r="475" spans="6:20" x14ac:dyDescent="0.25"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</row>
    <row r="476" spans="6:20" x14ac:dyDescent="0.25"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</row>
    <row r="477" spans="6:20" x14ac:dyDescent="0.25"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</row>
    <row r="478" spans="6:20" x14ac:dyDescent="0.25"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</row>
    <row r="479" spans="6:20" x14ac:dyDescent="0.25"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</row>
    <row r="480" spans="6:20" x14ac:dyDescent="0.25"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</row>
    <row r="481" spans="6:20" x14ac:dyDescent="0.25"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</row>
    <row r="482" spans="6:20" x14ac:dyDescent="0.25"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</row>
    <row r="483" spans="6:20" x14ac:dyDescent="0.25"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</row>
    <row r="484" spans="6:20" x14ac:dyDescent="0.25"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</row>
    <row r="485" spans="6:20" x14ac:dyDescent="0.25"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</row>
    <row r="486" spans="6:20" x14ac:dyDescent="0.25"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</row>
    <row r="487" spans="6:20" x14ac:dyDescent="0.25"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</row>
    <row r="488" spans="6:20" x14ac:dyDescent="0.25"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</row>
    <row r="489" spans="6:20" x14ac:dyDescent="0.25"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</row>
    <row r="490" spans="6:20" x14ac:dyDescent="0.25"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</row>
    <row r="491" spans="6:20" x14ac:dyDescent="0.25"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</row>
    <row r="492" spans="6:20" x14ac:dyDescent="0.25"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</row>
    <row r="493" spans="6:20" x14ac:dyDescent="0.25"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</row>
    <row r="494" spans="6:20" x14ac:dyDescent="0.25"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</row>
    <row r="495" spans="6:20" x14ac:dyDescent="0.25"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</row>
    <row r="496" spans="6:20" x14ac:dyDescent="0.25"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</row>
    <row r="497" spans="6:20" x14ac:dyDescent="0.25"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</row>
    <row r="498" spans="6:20" x14ac:dyDescent="0.25"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</row>
    <row r="499" spans="6:20" x14ac:dyDescent="0.25"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</row>
    <row r="500" spans="6:20" x14ac:dyDescent="0.25"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</row>
    <row r="501" spans="6:20" x14ac:dyDescent="0.25"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</row>
    <row r="502" spans="6:20" x14ac:dyDescent="0.25"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</row>
    <row r="503" spans="6:20" x14ac:dyDescent="0.25"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</row>
    <row r="504" spans="6:20" x14ac:dyDescent="0.25"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</row>
    <row r="505" spans="6:20" x14ac:dyDescent="0.25"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</row>
    <row r="506" spans="6:20" x14ac:dyDescent="0.25"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</row>
    <row r="507" spans="6:20" x14ac:dyDescent="0.25"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</row>
    <row r="508" spans="6:20" x14ac:dyDescent="0.25"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</row>
    <row r="509" spans="6:20" x14ac:dyDescent="0.25"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</row>
    <row r="510" spans="6:20" x14ac:dyDescent="0.25"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</row>
    <row r="511" spans="6:20" x14ac:dyDescent="0.25"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</row>
    <row r="512" spans="6:20" x14ac:dyDescent="0.25"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</row>
    <row r="513" spans="6:20" x14ac:dyDescent="0.25"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</row>
    <row r="514" spans="6:20" x14ac:dyDescent="0.25"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</row>
    <row r="515" spans="6:20" x14ac:dyDescent="0.25"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</row>
    <row r="516" spans="6:20" x14ac:dyDescent="0.25"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</row>
    <row r="517" spans="6:20" x14ac:dyDescent="0.25"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</row>
    <row r="518" spans="6:20" x14ac:dyDescent="0.25"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</row>
    <row r="519" spans="6:20" x14ac:dyDescent="0.25"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</row>
    <row r="520" spans="6:20" x14ac:dyDescent="0.25"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</row>
    <row r="521" spans="6:20" x14ac:dyDescent="0.25"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</row>
    <row r="522" spans="6:20" x14ac:dyDescent="0.25"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</row>
    <row r="523" spans="6:20" x14ac:dyDescent="0.25"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</row>
    <row r="524" spans="6:20" x14ac:dyDescent="0.25"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</row>
    <row r="525" spans="6:20" x14ac:dyDescent="0.25"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</row>
    <row r="526" spans="6:20" x14ac:dyDescent="0.25"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</row>
    <row r="527" spans="6:20" x14ac:dyDescent="0.25"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</row>
    <row r="528" spans="6:20" x14ac:dyDescent="0.25"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</row>
    <row r="529" spans="6:20" x14ac:dyDescent="0.25"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</row>
    <row r="530" spans="6:20" x14ac:dyDescent="0.25"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</row>
    <row r="531" spans="6:20" x14ac:dyDescent="0.25"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</row>
    <row r="532" spans="6:20" x14ac:dyDescent="0.25"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</row>
    <row r="533" spans="6:20" x14ac:dyDescent="0.25"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</row>
    <row r="534" spans="6:20" x14ac:dyDescent="0.25"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</row>
    <row r="535" spans="6:20" x14ac:dyDescent="0.25"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</row>
    <row r="536" spans="6:20" x14ac:dyDescent="0.25"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</row>
    <row r="537" spans="6:20" x14ac:dyDescent="0.25"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</row>
    <row r="538" spans="6:20" x14ac:dyDescent="0.25"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</row>
    <row r="539" spans="6:20" x14ac:dyDescent="0.25"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</row>
    <row r="540" spans="6:20" x14ac:dyDescent="0.25"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</row>
    <row r="541" spans="6:20" x14ac:dyDescent="0.25"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</row>
    <row r="542" spans="6:20" x14ac:dyDescent="0.25"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</row>
    <row r="543" spans="6:20" x14ac:dyDescent="0.25"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</row>
    <row r="544" spans="6:20" x14ac:dyDescent="0.25"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</row>
    <row r="545" spans="6:20" x14ac:dyDescent="0.25"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</row>
    <row r="546" spans="6:20" x14ac:dyDescent="0.25"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</row>
    <row r="547" spans="6:20" x14ac:dyDescent="0.25"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</row>
    <row r="548" spans="6:20" x14ac:dyDescent="0.25"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</row>
    <row r="549" spans="6:20" x14ac:dyDescent="0.25"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</row>
    <row r="550" spans="6:20" x14ac:dyDescent="0.25"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</row>
    <row r="551" spans="6:20" x14ac:dyDescent="0.25"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</row>
    <row r="552" spans="6:20" x14ac:dyDescent="0.25"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</row>
    <row r="553" spans="6:20" x14ac:dyDescent="0.25"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</row>
    <row r="554" spans="6:20" x14ac:dyDescent="0.25"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</row>
    <row r="555" spans="6:20" x14ac:dyDescent="0.25"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</row>
    <row r="556" spans="6:20" x14ac:dyDescent="0.25"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</row>
    <row r="557" spans="6:20" x14ac:dyDescent="0.25"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</row>
    <row r="558" spans="6:20" x14ac:dyDescent="0.25"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</row>
    <row r="559" spans="6:20" x14ac:dyDescent="0.25"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</row>
    <row r="560" spans="6:20" x14ac:dyDescent="0.25"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</row>
    <row r="561" spans="6:20" x14ac:dyDescent="0.25"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</row>
    <row r="562" spans="6:20" x14ac:dyDescent="0.25"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</row>
    <row r="563" spans="6:20" x14ac:dyDescent="0.25"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</row>
    <row r="564" spans="6:20" x14ac:dyDescent="0.25"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</row>
    <row r="565" spans="6:20" x14ac:dyDescent="0.25"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</row>
    <row r="566" spans="6:20" x14ac:dyDescent="0.25"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</row>
    <row r="567" spans="6:20" x14ac:dyDescent="0.25"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</row>
    <row r="568" spans="6:20" x14ac:dyDescent="0.25"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</row>
    <row r="569" spans="6:20" x14ac:dyDescent="0.25"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</row>
    <row r="570" spans="6:20" x14ac:dyDescent="0.25"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</row>
    <row r="571" spans="6:20" x14ac:dyDescent="0.25"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</row>
    <row r="572" spans="6:20" x14ac:dyDescent="0.25"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</row>
    <row r="573" spans="6:20" x14ac:dyDescent="0.25"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</row>
    <row r="574" spans="6:20" x14ac:dyDescent="0.25"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</row>
    <row r="575" spans="6:20" x14ac:dyDescent="0.25"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</row>
    <row r="576" spans="6:20" x14ac:dyDescent="0.25"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</row>
    <row r="577" spans="6:20" x14ac:dyDescent="0.25"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</row>
    <row r="578" spans="6:20" x14ac:dyDescent="0.25"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</row>
    <row r="579" spans="6:20" x14ac:dyDescent="0.25"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</row>
    <row r="580" spans="6:20" x14ac:dyDescent="0.25"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</row>
    <row r="581" spans="6:20" x14ac:dyDescent="0.25"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</row>
    <row r="582" spans="6:20" x14ac:dyDescent="0.25"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</row>
    <row r="583" spans="6:20" x14ac:dyDescent="0.25"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</row>
    <row r="584" spans="6:20" x14ac:dyDescent="0.25"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</row>
    <row r="585" spans="6:20" x14ac:dyDescent="0.25"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</row>
    <row r="586" spans="6:20" x14ac:dyDescent="0.25"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</row>
    <row r="587" spans="6:20" x14ac:dyDescent="0.25"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</row>
    <row r="588" spans="6:20" x14ac:dyDescent="0.25"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</row>
    <row r="589" spans="6:20" x14ac:dyDescent="0.25"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</row>
    <row r="590" spans="6:20" x14ac:dyDescent="0.25"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</row>
    <row r="591" spans="6:20" x14ac:dyDescent="0.25"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</row>
    <row r="592" spans="6:20" x14ac:dyDescent="0.25"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</row>
    <row r="593" spans="6:20" x14ac:dyDescent="0.25"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</row>
    <row r="594" spans="6:20" x14ac:dyDescent="0.25"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</row>
    <row r="595" spans="6:20" x14ac:dyDescent="0.25"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</row>
    <row r="596" spans="6:20" x14ac:dyDescent="0.25"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</row>
    <row r="597" spans="6:20" x14ac:dyDescent="0.25"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</row>
    <row r="598" spans="6:20" x14ac:dyDescent="0.25"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</row>
    <row r="599" spans="6:20" x14ac:dyDescent="0.25"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</row>
    <row r="600" spans="6:20" x14ac:dyDescent="0.25"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</row>
    <row r="601" spans="6:20" x14ac:dyDescent="0.25"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</row>
    <row r="602" spans="6:20" x14ac:dyDescent="0.25"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</row>
    <row r="603" spans="6:20" x14ac:dyDescent="0.25"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</row>
    <row r="604" spans="6:20" x14ac:dyDescent="0.25"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</row>
    <row r="605" spans="6:20" x14ac:dyDescent="0.25"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</row>
    <row r="606" spans="6:20" x14ac:dyDescent="0.25"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</row>
    <row r="607" spans="6:20" x14ac:dyDescent="0.25"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</row>
    <row r="608" spans="6:20" x14ac:dyDescent="0.25"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</row>
    <row r="609" spans="6:20" x14ac:dyDescent="0.25"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</row>
    <row r="610" spans="6:20" x14ac:dyDescent="0.25"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</row>
    <row r="611" spans="6:20" x14ac:dyDescent="0.25"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</row>
    <row r="612" spans="6:20" x14ac:dyDescent="0.25"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</row>
    <row r="613" spans="6:20" x14ac:dyDescent="0.25"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</row>
    <row r="614" spans="6:20" x14ac:dyDescent="0.25"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</row>
    <row r="615" spans="6:20" x14ac:dyDescent="0.25"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</row>
    <row r="616" spans="6:20" x14ac:dyDescent="0.25"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</row>
    <row r="617" spans="6:20" x14ac:dyDescent="0.25"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</row>
    <row r="618" spans="6:20" x14ac:dyDescent="0.25"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</row>
    <row r="619" spans="6:20" x14ac:dyDescent="0.25"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</row>
    <row r="620" spans="6:20" x14ac:dyDescent="0.25"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</row>
    <row r="621" spans="6:20" x14ac:dyDescent="0.25"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</row>
    <row r="622" spans="6:20" x14ac:dyDescent="0.25"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</row>
    <row r="623" spans="6:20" x14ac:dyDescent="0.25"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</row>
    <row r="624" spans="6:20" x14ac:dyDescent="0.25"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</row>
    <row r="625" spans="6:20" x14ac:dyDescent="0.25"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</row>
    <row r="626" spans="6:20" x14ac:dyDescent="0.25"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</row>
    <row r="627" spans="6:20" x14ac:dyDescent="0.25"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</row>
    <row r="628" spans="6:20" x14ac:dyDescent="0.25"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</row>
    <row r="629" spans="6:20" x14ac:dyDescent="0.25"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</row>
    <row r="630" spans="6:20" x14ac:dyDescent="0.25"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</row>
    <row r="631" spans="6:20" x14ac:dyDescent="0.25"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</row>
    <row r="632" spans="6:20" x14ac:dyDescent="0.25"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</row>
    <row r="633" spans="6:20" x14ac:dyDescent="0.25"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</row>
    <row r="634" spans="6:20" x14ac:dyDescent="0.25"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</row>
    <row r="635" spans="6:20" x14ac:dyDescent="0.25"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</row>
    <row r="636" spans="6:20" x14ac:dyDescent="0.25"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</row>
    <row r="637" spans="6:20" x14ac:dyDescent="0.25"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</row>
    <row r="638" spans="6:20" x14ac:dyDescent="0.25"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</row>
    <row r="639" spans="6:20" x14ac:dyDescent="0.25"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</row>
    <row r="640" spans="6:20" x14ac:dyDescent="0.25"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</row>
    <row r="641" spans="6:20" x14ac:dyDescent="0.25"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</row>
    <row r="642" spans="6:20" x14ac:dyDescent="0.25"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</row>
    <row r="643" spans="6:20" x14ac:dyDescent="0.25"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</row>
    <row r="644" spans="6:20" x14ac:dyDescent="0.25"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</row>
    <row r="645" spans="6:20" x14ac:dyDescent="0.25"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</row>
    <row r="646" spans="6:20" x14ac:dyDescent="0.25"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</row>
    <row r="647" spans="6:20" x14ac:dyDescent="0.25"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</row>
    <row r="648" spans="6:20" x14ac:dyDescent="0.25"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</row>
    <row r="649" spans="6:20" x14ac:dyDescent="0.25"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</row>
    <row r="650" spans="6:20" x14ac:dyDescent="0.25"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</row>
    <row r="651" spans="6:20" x14ac:dyDescent="0.25"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</row>
    <row r="652" spans="6:20" x14ac:dyDescent="0.25"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</row>
    <row r="653" spans="6:20" x14ac:dyDescent="0.25"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</row>
    <row r="654" spans="6:20" x14ac:dyDescent="0.25"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</row>
    <row r="655" spans="6:20" x14ac:dyDescent="0.25"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</row>
    <row r="656" spans="6:20" x14ac:dyDescent="0.25"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</row>
    <row r="657" spans="6:20" x14ac:dyDescent="0.25"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</row>
    <row r="658" spans="6:20" x14ac:dyDescent="0.25"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</row>
    <row r="659" spans="6:20" x14ac:dyDescent="0.25"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</row>
    <row r="660" spans="6:20" x14ac:dyDescent="0.25"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</row>
    <row r="661" spans="6:20" x14ac:dyDescent="0.25"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</row>
    <row r="662" spans="6:20" x14ac:dyDescent="0.25"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</row>
  </sheetData>
  <mergeCells count="2">
    <mergeCell ref="B1:C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FISM_22</vt:lpstr>
      <vt:lpstr>fism2</vt:lpstr>
      <vt:lpstr>FORT_22</vt:lpstr>
      <vt:lpstr>Fortamun2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Luis Jimenez Herrera</dc:creator>
  <cp:lastModifiedBy>Adolfo Angel</cp:lastModifiedBy>
  <dcterms:created xsi:type="dcterms:W3CDTF">2022-07-11T21:36:20Z</dcterms:created>
  <dcterms:modified xsi:type="dcterms:W3CDTF">2022-12-19T22:10:32Z</dcterms:modified>
</cp:coreProperties>
</file>