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AP-QA\Desktop\aportaciones estatales\"/>
    </mc:Choice>
  </mc:AlternateContent>
  <bookViews>
    <workbookView showHorizontalScroll="0" showVerticalScroll="0" xWindow="0" yWindow="0" windowWidth="28800" windowHeight="14130" activeTab="7"/>
  </bookViews>
  <sheets>
    <sheet name="Part ENERO 2022" sheetId="10" r:id="rId1"/>
    <sheet name="ART 14 F I" sheetId="7" r:id="rId2"/>
    <sheet name="TERRITORIO INEGI 2020" sheetId="13" state="hidden" r:id="rId3"/>
    <sheet name="censo2020" sheetId="11" state="hidden" r:id="rId4"/>
    <sheet name="INEGI" sheetId="12" state="hidden" r:id="rId5"/>
    <sheet name="COEF Art 14 F I" sheetId="14" state="hidden" r:id="rId6"/>
    <sheet name="POBLACIÓN" sheetId="9" r:id="rId7"/>
    <sheet name="DISTRIBUCION" sheetId="8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_impresión_IM" localSheetId="1">#REF!</definedName>
    <definedName name="A_impresión_IM" localSheetId="5">#REF!</definedName>
    <definedName name="A_impresión_IM" localSheetId="7">#REF!</definedName>
    <definedName name="A_impresión_IM" localSheetId="4">#REF!</definedName>
    <definedName name="A_impresión_IM" localSheetId="0">#REF!</definedName>
    <definedName name="A_impresión_IM" localSheetId="6">#REF!</definedName>
    <definedName name="A_impresión_IM">#REF!</definedName>
    <definedName name="abril">#REF!</definedName>
    <definedName name="AJUSTES" localSheetId="5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I'!$A$3:$AD$64</definedName>
    <definedName name="_xlnm.Print_Area" localSheetId="5">'COEF Art 14 F I'!$A$3:$AD$61</definedName>
    <definedName name="_xlnm.Print_Area" localSheetId="7">DISTRIBUCION!$A$6:$E$27</definedName>
    <definedName name="_xlnm.Print_Area" localSheetId="0">'Part ENERO 2022'!$A$1:$G$15</definedName>
    <definedName name="_xlnm.Print_Area" localSheetId="6">POBLACIÓN!$A$1:$C$21</definedName>
    <definedName name="_xlnm.Database" localSheetId="1">#REF!</definedName>
    <definedName name="_xlnm.Database" localSheetId="5">#REF!</definedName>
    <definedName name="_xlnm.Database" localSheetId="7">#REF!</definedName>
    <definedName name="_xlnm.Database" localSheetId="4">#REF!</definedName>
    <definedName name="_xlnm.Database" localSheetId="0">#REF!</definedName>
    <definedName name="_xlnm.Database" localSheetId="6">#REF!</definedName>
    <definedName name="_xlnm.Database">#REF!</definedName>
    <definedName name="cierre_2001" localSheetId="1">'[1]deuda c sadm'!#REF!</definedName>
    <definedName name="cierre_2001" localSheetId="5">'[2]deuda c sadm'!#REF!</definedName>
    <definedName name="cierre_2001" localSheetId="7">'[1]deuda c sadm'!#REF!</definedName>
    <definedName name="cierre_2001" localSheetId="4">'[1]deuda c sadm'!#REF!</definedName>
    <definedName name="cierre_2001" localSheetId="0">'[2]deuda c sadm'!#REF!</definedName>
    <definedName name="cierre_2001" localSheetId="6">'[1]deuda c sadm'!#REF!</definedName>
    <definedName name="cierre_2001">'[1]deuda c sadm'!#REF!</definedName>
    <definedName name="deuda" localSheetId="1">'[1]deuda c sadm'!#REF!</definedName>
    <definedName name="deuda" localSheetId="5">'[2]deuda c sadm'!#REF!</definedName>
    <definedName name="deuda" localSheetId="7">'[1]deuda c sadm'!#REF!</definedName>
    <definedName name="deuda" localSheetId="4">'[1]deuda c sadm'!#REF!</definedName>
    <definedName name="deuda" localSheetId="0">'[2]deuda c sadm'!#REF!</definedName>
    <definedName name="deuda" localSheetId="6">'[1]deuda c sadm'!#REF!</definedName>
    <definedName name="deuda">'[1]deuda c sadm'!#REF!</definedName>
    <definedName name="Deuda_ingTot" localSheetId="1">'[1]deuda c sadm'!#REF!</definedName>
    <definedName name="Deuda_ingTot" localSheetId="5">'[2]deuda c sadm'!#REF!</definedName>
    <definedName name="Deuda_ingTot" localSheetId="7">'[1]deuda c sadm'!#REF!</definedName>
    <definedName name="Deuda_ingTot" localSheetId="4">'[1]deuda c sadm'!#REF!</definedName>
    <definedName name="Deuda_ingTot" localSheetId="0">'[2]deuda c sadm'!#REF!</definedName>
    <definedName name="Deuda_ingTot" localSheetId="6">'[1]deuda c sadm'!#REF!</definedName>
    <definedName name="Deuda_ingTot">'[1]deuda c sadm'!#REF!</definedName>
    <definedName name="ENERO" localSheetId="1">#REF!</definedName>
    <definedName name="ENERO" localSheetId="5">#REF!</definedName>
    <definedName name="ENERO" localSheetId="7">#REF!</definedName>
    <definedName name="ENERO" localSheetId="4">#REF!</definedName>
    <definedName name="ENERO" localSheetId="0">#REF!</definedName>
    <definedName name="ENERO" localSheetId="6">#REF!</definedName>
    <definedName name="ENERO">#REF!</definedName>
    <definedName name="ENEROAJUSTE">#REF!</definedName>
    <definedName name="Estado">'[3]Compendio de nombres'!$C$2:$C$33</definedName>
    <definedName name="Estado1">#REF!</definedName>
    <definedName name="Fto_1" localSheetId="1">#REF!</definedName>
    <definedName name="Fto_1" localSheetId="5">#REF!</definedName>
    <definedName name="Fto_1" localSheetId="7">#REF!</definedName>
    <definedName name="Fto_1" localSheetId="4">#REF!</definedName>
    <definedName name="Fto_1" localSheetId="0">#REF!</definedName>
    <definedName name="Fto_1" localSheetId="6">#REF!</definedName>
    <definedName name="Fto_1">#REF!</definedName>
    <definedName name="HTML_CodePage" hidden="1">1252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MUNICIPIOS" hidden="1">{"'beneficiarios'!$A$1:$C$7"}</definedName>
    <definedName name="Notas_Fto_1" localSheetId="1">#REF!</definedName>
    <definedName name="Notas_Fto_1" localSheetId="5">#REF!</definedName>
    <definedName name="Notas_Fto_1" localSheetId="7">#REF!</definedName>
    <definedName name="Notas_Fto_1" localSheetId="4">#REF!</definedName>
    <definedName name="Notas_Fto_1" localSheetId="0">#REF!</definedName>
    <definedName name="Notas_Fto_1" localSheetId="6">#REF!</definedName>
    <definedName name="Notas_Fto_1">#REF!</definedName>
    <definedName name="Partidas">[4]TECHO!$B$1:$Q$2798</definedName>
    <definedName name="SINAJUSTE" localSheetId="5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5">#REF!</definedName>
    <definedName name="t" localSheetId="7">#REF!</definedName>
    <definedName name="t" localSheetId="4">#REF!</definedName>
    <definedName name="t" localSheetId="0">#REF!</definedName>
    <definedName name="t" localSheetId="6">#REF!</definedName>
    <definedName name="t">#REF!</definedName>
    <definedName name="_xlnm.Print_Titles" localSheetId="1">'ART 14 F I'!$A:$A,'ART 14 F I'!$3:$3</definedName>
    <definedName name="_xlnm.Print_Titles" localSheetId="5">'COEF Art 14 F I'!$A:$A,'COEF Art 14 F I'!$3:$3</definedName>
    <definedName name="_xlnm.Print_Titles" localSheetId="7">DISTRIBUCION!$A:$A,DISTRIBUCION!$3:$3</definedName>
    <definedName name="_xlnm.Print_Titles" localSheetId="6">POBLACIÓN!$A:$A,POBLACIÓN!$1:$1</definedName>
    <definedName name="TOT" localSheetId="1">#REF!</definedName>
    <definedName name="TOT" localSheetId="5">#REF!</definedName>
    <definedName name="TOT" localSheetId="7">#REF!</definedName>
    <definedName name="TOT" localSheetId="4">#REF!</definedName>
    <definedName name="TOT" localSheetId="0">#REF!</definedName>
    <definedName name="TOT" localSheetId="6">#REF!</definedName>
    <definedName name="TOT">#REF!</definedName>
    <definedName name="TOTAL" localSheetId="1">#REF!</definedName>
    <definedName name="TOTAL" localSheetId="5">#REF!</definedName>
    <definedName name="TOTAL" localSheetId="7">#REF!</definedName>
    <definedName name="TOTAL" localSheetId="4">#REF!</definedName>
    <definedName name="TOTAL" localSheetId="0">#REF!</definedName>
    <definedName name="TOTAL" localSheetId="6">#REF!</definedName>
    <definedName name="TOTAL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F26" i="8" l="1"/>
  <c r="G15" i="8" l="1"/>
  <c r="G16" i="8"/>
  <c r="G17" i="8"/>
  <c r="G18" i="8"/>
  <c r="G19" i="8"/>
  <c r="G20" i="8"/>
  <c r="G21" i="8"/>
  <c r="G22" i="8"/>
  <c r="G23" i="8"/>
  <c r="G24" i="8"/>
  <c r="G25" i="8"/>
  <c r="G14" i="8"/>
  <c r="I14" i="8"/>
  <c r="P59" i="7" l="1"/>
  <c r="P56" i="7"/>
  <c r="P55" i="7"/>
  <c r="P51" i="7"/>
  <c r="P43" i="7"/>
  <c r="P40" i="7"/>
  <c r="P39" i="7"/>
  <c r="P35" i="7"/>
  <c r="P27" i="7"/>
  <c r="P24" i="7"/>
  <c r="P23" i="7"/>
  <c r="P17" i="7"/>
  <c r="P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8" i="7"/>
  <c r="L17" i="7"/>
  <c r="L16" i="7"/>
  <c r="L15" i="7"/>
  <c r="L14" i="7"/>
  <c r="L13" i="7"/>
  <c r="L12" i="7"/>
  <c r="L11" i="7"/>
  <c r="L10" i="7"/>
  <c r="L9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61" i="7"/>
  <c r="P61" i="7" s="1"/>
  <c r="I60" i="7"/>
  <c r="P60" i="7" s="1"/>
  <c r="I59" i="7"/>
  <c r="I58" i="7"/>
  <c r="P58" i="7" s="1"/>
  <c r="I57" i="7"/>
  <c r="P57" i="7" s="1"/>
  <c r="I56" i="7"/>
  <c r="I55" i="7"/>
  <c r="I54" i="7"/>
  <c r="P54" i="7" s="1"/>
  <c r="I53" i="7"/>
  <c r="P53" i="7" s="1"/>
  <c r="I52" i="7"/>
  <c r="P52" i="7" s="1"/>
  <c r="I51" i="7"/>
  <c r="I50" i="7"/>
  <c r="P50" i="7" s="1"/>
  <c r="I49" i="7"/>
  <c r="P49" i="7" s="1"/>
  <c r="I48" i="7"/>
  <c r="P48" i="7" s="1"/>
  <c r="I47" i="7"/>
  <c r="P47" i="7" s="1"/>
  <c r="I46" i="7"/>
  <c r="P46" i="7" s="1"/>
  <c r="I45" i="7"/>
  <c r="P45" i="7" s="1"/>
  <c r="I44" i="7"/>
  <c r="P44" i="7" s="1"/>
  <c r="I43" i="7"/>
  <c r="I42" i="7"/>
  <c r="P42" i="7" s="1"/>
  <c r="I41" i="7"/>
  <c r="P41" i="7" s="1"/>
  <c r="I40" i="7"/>
  <c r="I39" i="7"/>
  <c r="I38" i="7"/>
  <c r="P38" i="7" s="1"/>
  <c r="I37" i="7"/>
  <c r="P37" i="7" s="1"/>
  <c r="I36" i="7"/>
  <c r="P36" i="7" s="1"/>
  <c r="I35" i="7"/>
  <c r="I34" i="7"/>
  <c r="P34" i="7" s="1"/>
  <c r="I33" i="7"/>
  <c r="P33" i="7" s="1"/>
  <c r="I32" i="7"/>
  <c r="P32" i="7" s="1"/>
  <c r="I31" i="7"/>
  <c r="P31" i="7" s="1"/>
  <c r="I30" i="7"/>
  <c r="P30" i="7" s="1"/>
  <c r="I29" i="7"/>
  <c r="P29" i="7" s="1"/>
  <c r="I28" i="7"/>
  <c r="P28" i="7" s="1"/>
  <c r="I27" i="7"/>
  <c r="I26" i="7"/>
  <c r="P26" i="7" s="1"/>
  <c r="I25" i="7"/>
  <c r="P25" i="7" s="1"/>
  <c r="I24" i="7"/>
  <c r="I23" i="7"/>
  <c r="I20" i="7"/>
  <c r="P20" i="7" s="1"/>
  <c r="I19" i="7"/>
  <c r="P19" i="7" s="1"/>
  <c r="I18" i="7"/>
  <c r="P18" i="7" s="1"/>
  <c r="I17" i="7"/>
  <c r="I16" i="7"/>
  <c r="P16" i="7" s="1"/>
  <c r="I15" i="7"/>
  <c r="P15" i="7" s="1"/>
  <c r="I14" i="7"/>
  <c r="P14" i="7" s="1"/>
  <c r="I13" i="7"/>
  <c r="P13" i="7" s="1"/>
  <c r="I12" i="7"/>
  <c r="P12" i="7" s="1"/>
  <c r="I11" i="7"/>
  <c r="P11" i="7" s="1"/>
  <c r="I10" i="7"/>
  <c r="P10" i="7" s="1"/>
  <c r="I9" i="7"/>
  <c r="Q59" i="14"/>
  <c r="O59" i="14"/>
  <c r="P58" i="14" s="1"/>
  <c r="R58" i="14" s="1"/>
  <c r="N59" i="14"/>
  <c r="C59" i="14"/>
  <c r="B59" i="14"/>
  <c r="U58" i="14"/>
  <c r="J58" i="14"/>
  <c r="G58" i="14"/>
  <c r="E58" i="14"/>
  <c r="D58" i="14"/>
  <c r="U57" i="14"/>
  <c r="P57" i="14"/>
  <c r="R57" i="14" s="1"/>
  <c r="J57" i="14"/>
  <c r="G57" i="14"/>
  <c r="D57" i="14"/>
  <c r="E57" i="14" s="1"/>
  <c r="U56" i="14"/>
  <c r="P56" i="14"/>
  <c r="R56" i="14" s="1"/>
  <c r="J56" i="14"/>
  <c r="G56" i="14"/>
  <c r="E56" i="14"/>
  <c r="D56" i="14"/>
  <c r="U55" i="14"/>
  <c r="P55" i="14"/>
  <c r="R55" i="14" s="1"/>
  <c r="J55" i="14"/>
  <c r="G55" i="14"/>
  <c r="D55" i="14"/>
  <c r="E55" i="14" s="1"/>
  <c r="U54" i="14"/>
  <c r="R54" i="14"/>
  <c r="P54" i="14"/>
  <c r="J54" i="14"/>
  <c r="G54" i="14"/>
  <c r="D54" i="14"/>
  <c r="E54" i="14" s="1"/>
  <c r="U53" i="14"/>
  <c r="P53" i="14"/>
  <c r="R53" i="14" s="1"/>
  <c r="J53" i="14"/>
  <c r="G53" i="14"/>
  <c r="D53" i="14"/>
  <c r="E53" i="14" s="1"/>
  <c r="U52" i="14"/>
  <c r="P52" i="14"/>
  <c r="R52" i="14" s="1"/>
  <c r="J52" i="14"/>
  <c r="G52" i="14"/>
  <c r="D52" i="14"/>
  <c r="E52" i="14" s="1"/>
  <c r="U51" i="14"/>
  <c r="P51" i="14"/>
  <c r="R51" i="14" s="1"/>
  <c r="J51" i="14"/>
  <c r="G51" i="14"/>
  <c r="D51" i="14"/>
  <c r="E51" i="14" s="1"/>
  <c r="U50" i="14"/>
  <c r="R50" i="14"/>
  <c r="P50" i="14"/>
  <c r="J50" i="14"/>
  <c r="G50" i="14"/>
  <c r="D50" i="14"/>
  <c r="E50" i="14" s="1"/>
  <c r="U49" i="14"/>
  <c r="P49" i="14"/>
  <c r="R49" i="14" s="1"/>
  <c r="J49" i="14"/>
  <c r="G49" i="14"/>
  <c r="E49" i="14"/>
  <c r="D49" i="14"/>
  <c r="U48" i="14"/>
  <c r="P48" i="14"/>
  <c r="R48" i="14" s="1"/>
  <c r="J48" i="14"/>
  <c r="G48" i="14"/>
  <c r="E48" i="14"/>
  <c r="D48" i="14"/>
  <c r="U47" i="14"/>
  <c r="R47" i="14"/>
  <c r="P47" i="14"/>
  <c r="J47" i="14"/>
  <c r="G47" i="14"/>
  <c r="D47" i="14"/>
  <c r="E47" i="14" s="1"/>
  <c r="U46" i="14"/>
  <c r="P46" i="14"/>
  <c r="R46" i="14" s="1"/>
  <c r="J46" i="14"/>
  <c r="G46" i="14"/>
  <c r="D46" i="14"/>
  <c r="E46" i="14" s="1"/>
  <c r="U45" i="14"/>
  <c r="P45" i="14"/>
  <c r="R45" i="14" s="1"/>
  <c r="J45" i="14"/>
  <c r="G45" i="14"/>
  <c r="D45" i="14"/>
  <c r="E45" i="14" s="1"/>
  <c r="U44" i="14"/>
  <c r="R44" i="14"/>
  <c r="P44" i="14"/>
  <c r="J44" i="14"/>
  <c r="G44" i="14"/>
  <c r="D44" i="14"/>
  <c r="E44" i="14" s="1"/>
  <c r="U43" i="14"/>
  <c r="P43" i="14"/>
  <c r="R43" i="14" s="1"/>
  <c r="J43" i="14"/>
  <c r="G43" i="14"/>
  <c r="E43" i="14"/>
  <c r="D43" i="14"/>
  <c r="U42" i="14"/>
  <c r="P42" i="14"/>
  <c r="R42" i="14" s="1"/>
  <c r="J42" i="14"/>
  <c r="G42" i="14"/>
  <c r="D42" i="14"/>
  <c r="E42" i="14" s="1"/>
  <c r="U41" i="14"/>
  <c r="P41" i="14"/>
  <c r="R41" i="14" s="1"/>
  <c r="J41" i="14"/>
  <c r="G41" i="14"/>
  <c r="D41" i="14"/>
  <c r="E41" i="14" s="1"/>
  <c r="U40" i="14"/>
  <c r="P40" i="14"/>
  <c r="R40" i="14" s="1"/>
  <c r="J40" i="14"/>
  <c r="G40" i="14"/>
  <c r="E40" i="14"/>
  <c r="D40" i="14"/>
  <c r="U39" i="14"/>
  <c r="P39" i="14"/>
  <c r="R39" i="14" s="1"/>
  <c r="J39" i="14"/>
  <c r="G39" i="14"/>
  <c r="D39" i="14"/>
  <c r="E39" i="14" s="1"/>
  <c r="U38" i="14"/>
  <c r="P38" i="14"/>
  <c r="R38" i="14" s="1"/>
  <c r="J38" i="14"/>
  <c r="G38" i="14"/>
  <c r="D38" i="14"/>
  <c r="E38" i="14" s="1"/>
  <c r="U37" i="14"/>
  <c r="R37" i="14"/>
  <c r="P37" i="14"/>
  <c r="J37" i="14"/>
  <c r="G37" i="14"/>
  <c r="E37" i="14"/>
  <c r="D37" i="14"/>
  <c r="U36" i="14"/>
  <c r="P36" i="14"/>
  <c r="R36" i="14" s="1"/>
  <c r="J36" i="14"/>
  <c r="G36" i="14"/>
  <c r="D36" i="14"/>
  <c r="E36" i="14" s="1"/>
  <c r="U35" i="14"/>
  <c r="R35" i="14"/>
  <c r="P35" i="14"/>
  <c r="J35" i="14"/>
  <c r="G35" i="14"/>
  <c r="D35" i="14"/>
  <c r="E35" i="14" s="1"/>
  <c r="U34" i="14"/>
  <c r="P34" i="14"/>
  <c r="R34" i="14" s="1"/>
  <c r="J34" i="14"/>
  <c r="G34" i="14"/>
  <c r="D34" i="14"/>
  <c r="E34" i="14" s="1"/>
  <c r="U33" i="14"/>
  <c r="P33" i="14"/>
  <c r="R33" i="14" s="1"/>
  <c r="J33" i="14"/>
  <c r="G33" i="14"/>
  <c r="D33" i="14"/>
  <c r="E33" i="14" s="1"/>
  <c r="U32" i="14"/>
  <c r="P32" i="14"/>
  <c r="R32" i="14" s="1"/>
  <c r="J32" i="14"/>
  <c r="G32" i="14"/>
  <c r="D32" i="14"/>
  <c r="E32" i="14" s="1"/>
  <c r="U31" i="14"/>
  <c r="P31" i="14"/>
  <c r="R31" i="14" s="1"/>
  <c r="J31" i="14"/>
  <c r="G31" i="14"/>
  <c r="D31" i="14"/>
  <c r="E31" i="14" s="1"/>
  <c r="U30" i="14"/>
  <c r="R30" i="14"/>
  <c r="P30" i="14"/>
  <c r="J30" i="14"/>
  <c r="G30" i="14"/>
  <c r="D30" i="14"/>
  <c r="E30" i="14" s="1"/>
  <c r="U29" i="14"/>
  <c r="R29" i="14"/>
  <c r="P29" i="14"/>
  <c r="J29" i="14"/>
  <c r="G29" i="14"/>
  <c r="D29" i="14"/>
  <c r="E29" i="14" s="1"/>
  <c r="U28" i="14"/>
  <c r="P28" i="14"/>
  <c r="R28" i="14" s="1"/>
  <c r="J28" i="14"/>
  <c r="G28" i="14"/>
  <c r="D28" i="14"/>
  <c r="E28" i="14" s="1"/>
  <c r="U27" i="14"/>
  <c r="P27" i="14"/>
  <c r="R27" i="14" s="1"/>
  <c r="J27" i="14"/>
  <c r="G27" i="14"/>
  <c r="E27" i="14"/>
  <c r="D27" i="14"/>
  <c r="U26" i="14"/>
  <c r="P26" i="14"/>
  <c r="R26" i="14" s="1"/>
  <c r="J26" i="14"/>
  <c r="G26" i="14"/>
  <c r="D26" i="14"/>
  <c r="E26" i="14" s="1"/>
  <c r="U25" i="14"/>
  <c r="P25" i="14"/>
  <c r="R25" i="14" s="1"/>
  <c r="J25" i="14"/>
  <c r="G25" i="14"/>
  <c r="D25" i="14"/>
  <c r="E25" i="14" s="1"/>
  <c r="U24" i="14"/>
  <c r="P24" i="14"/>
  <c r="R24" i="14" s="1"/>
  <c r="J24" i="14"/>
  <c r="G24" i="14"/>
  <c r="E24" i="14"/>
  <c r="D24" i="14"/>
  <c r="U23" i="14"/>
  <c r="R23" i="14"/>
  <c r="P23" i="14"/>
  <c r="J23" i="14"/>
  <c r="G23" i="14"/>
  <c r="D23" i="14"/>
  <c r="E23" i="14" s="1"/>
  <c r="U22" i="14"/>
  <c r="P22" i="14"/>
  <c r="R22" i="14" s="1"/>
  <c r="J22" i="14"/>
  <c r="G22" i="14"/>
  <c r="E22" i="14"/>
  <c r="D22" i="14"/>
  <c r="U21" i="14"/>
  <c r="P21" i="14"/>
  <c r="R21" i="14" s="1"/>
  <c r="J21" i="14"/>
  <c r="G21" i="14"/>
  <c r="D21" i="14"/>
  <c r="E21" i="14" s="1"/>
  <c r="U20" i="14"/>
  <c r="R20" i="14"/>
  <c r="P20" i="14"/>
  <c r="J20" i="14"/>
  <c r="G20" i="14"/>
  <c r="D20" i="14"/>
  <c r="E20" i="14" s="1"/>
  <c r="U19" i="14"/>
  <c r="P19" i="14"/>
  <c r="R19" i="14" s="1"/>
  <c r="J19" i="14"/>
  <c r="G19" i="14"/>
  <c r="D19" i="14"/>
  <c r="E19" i="14" s="1"/>
  <c r="U18" i="14"/>
  <c r="P18" i="14"/>
  <c r="R18" i="14" s="1"/>
  <c r="J18" i="14"/>
  <c r="G18" i="14"/>
  <c r="D18" i="14"/>
  <c r="E18" i="14" s="1"/>
  <c r="U17" i="14"/>
  <c r="P17" i="14"/>
  <c r="R17" i="14" s="1"/>
  <c r="J17" i="14"/>
  <c r="G17" i="14"/>
  <c r="D17" i="14"/>
  <c r="E17" i="14" s="1"/>
  <c r="U16" i="14"/>
  <c r="P16" i="14"/>
  <c r="R16" i="14" s="1"/>
  <c r="J16" i="14"/>
  <c r="G16" i="14"/>
  <c r="D16" i="14"/>
  <c r="E16" i="14" s="1"/>
  <c r="U15" i="14"/>
  <c r="P15" i="14"/>
  <c r="R15" i="14" s="1"/>
  <c r="J15" i="14"/>
  <c r="G15" i="14"/>
  <c r="D15" i="14"/>
  <c r="E15" i="14" s="1"/>
  <c r="U14" i="14"/>
  <c r="P14" i="14"/>
  <c r="R14" i="14" s="1"/>
  <c r="J14" i="14"/>
  <c r="G14" i="14"/>
  <c r="E14" i="14"/>
  <c r="D14" i="14"/>
  <c r="U13" i="14"/>
  <c r="P13" i="14"/>
  <c r="R13" i="14" s="1"/>
  <c r="J13" i="14"/>
  <c r="G13" i="14"/>
  <c r="D13" i="14"/>
  <c r="E13" i="14" s="1"/>
  <c r="U12" i="14"/>
  <c r="P12" i="14"/>
  <c r="R12" i="14" s="1"/>
  <c r="J12" i="14"/>
  <c r="G12" i="14"/>
  <c r="D12" i="14"/>
  <c r="E12" i="14" s="1"/>
  <c r="U11" i="14"/>
  <c r="P11" i="14"/>
  <c r="R11" i="14" s="1"/>
  <c r="J11" i="14"/>
  <c r="G11" i="14"/>
  <c r="D11" i="14"/>
  <c r="E11" i="14" s="1"/>
  <c r="U10" i="14"/>
  <c r="P10" i="14"/>
  <c r="R10" i="14" s="1"/>
  <c r="J10" i="14"/>
  <c r="G10" i="14"/>
  <c r="D10" i="14"/>
  <c r="E10" i="14" s="1"/>
  <c r="U9" i="14"/>
  <c r="P9" i="14"/>
  <c r="R9" i="14" s="1"/>
  <c r="J9" i="14"/>
  <c r="G9" i="14"/>
  <c r="D9" i="14"/>
  <c r="E9" i="14" s="1"/>
  <c r="U8" i="14"/>
  <c r="R8" i="14"/>
  <c r="P8" i="14"/>
  <c r="J8" i="14"/>
  <c r="G8" i="14"/>
  <c r="D8" i="14"/>
  <c r="E8" i="14" s="1"/>
  <c r="AC6" i="14"/>
  <c r="AA6" i="14" s="1"/>
  <c r="D59" i="14" l="1"/>
  <c r="AB6" i="14"/>
  <c r="Z6" i="14"/>
  <c r="U59" i="14"/>
  <c r="V40" i="14" s="1"/>
  <c r="W40" i="14" s="1"/>
  <c r="X40" i="14" s="1"/>
  <c r="S40" i="14"/>
  <c r="T40" i="14" s="1"/>
  <c r="S46" i="14"/>
  <c r="T46" i="14" s="1"/>
  <c r="V35" i="14"/>
  <c r="W35" i="14" s="1"/>
  <c r="G59" i="14"/>
  <c r="H50" i="14" s="1"/>
  <c r="I50" i="14" s="1"/>
  <c r="J59" i="14"/>
  <c r="K21" i="14" s="1"/>
  <c r="L21" i="14" s="1"/>
  <c r="E59" i="14"/>
  <c r="F24" i="14" s="1"/>
  <c r="S45" i="14"/>
  <c r="T45" i="14" s="1"/>
  <c r="S37" i="14"/>
  <c r="T37" i="14" s="1"/>
  <c r="P59" i="14"/>
  <c r="S8" i="14"/>
  <c r="S49" i="14"/>
  <c r="T49" i="14" s="1"/>
  <c r="S16" i="14"/>
  <c r="T16" i="14" s="1"/>
  <c r="R59" i="14"/>
  <c r="S13" i="14" s="1"/>
  <c r="T13" i="14" s="1"/>
  <c r="C13" i="10"/>
  <c r="V8" i="14" l="1"/>
  <c r="V18" i="14"/>
  <c r="W18" i="14" s="1"/>
  <c r="V31" i="14"/>
  <c r="W31" i="14" s="1"/>
  <c r="V56" i="14"/>
  <c r="W56" i="14" s="1"/>
  <c r="S12" i="14"/>
  <c r="T12" i="14" s="1"/>
  <c r="S43" i="14"/>
  <c r="T43" i="14" s="1"/>
  <c r="S48" i="14"/>
  <c r="T48" i="14" s="1"/>
  <c r="S41" i="14"/>
  <c r="T41" i="14" s="1"/>
  <c r="S19" i="14"/>
  <c r="T19" i="14" s="1"/>
  <c r="S53" i="14"/>
  <c r="T53" i="14" s="1"/>
  <c r="V43" i="14"/>
  <c r="W43" i="14" s="1"/>
  <c r="X43" i="14" s="1"/>
  <c r="S39" i="14"/>
  <c r="T39" i="14" s="1"/>
  <c r="V16" i="14"/>
  <c r="W16" i="14" s="1"/>
  <c r="X16" i="14" s="1"/>
  <c r="AB16" i="14" s="1"/>
  <c r="S56" i="14"/>
  <c r="T56" i="14" s="1"/>
  <c r="X56" i="14" s="1"/>
  <c r="AB56" i="14" s="1"/>
  <c r="V49" i="14"/>
  <c r="W49" i="14" s="1"/>
  <c r="X49" i="14" s="1"/>
  <c r="AB49" i="14" s="1"/>
  <c r="F53" i="14"/>
  <c r="Z53" i="14" s="1"/>
  <c r="F46" i="14"/>
  <c r="H24" i="14"/>
  <c r="I24" i="14" s="1"/>
  <c r="H19" i="14"/>
  <c r="I19" i="14" s="1"/>
  <c r="Z46" i="14"/>
  <c r="H8" i="14"/>
  <c r="I8" i="14" s="1"/>
  <c r="H32" i="14"/>
  <c r="I32" i="14" s="1"/>
  <c r="H29" i="14"/>
  <c r="I29" i="14" s="1"/>
  <c r="F43" i="14"/>
  <c r="Z43" i="14" s="1"/>
  <c r="H12" i="14"/>
  <c r="I12" i="14" s="1"/>
  <c r="F26" i="14"/>
  <c r="Z26" i="14" s="1"/>
  <c r="F58" i="14"/>
  <c r="Z58" i="14" s="1"/>
  <c r="H21" i="14"/>
  <c r="I21" i="14" s="1"/>
  <c r="M21" i="14" s="1"/>
  <c r="AA21" i="14" s="1"/>
  <c r="H44" i="14"/>
  <c r="I44" i="14" s="1"/>
  <c r="F10" i="14"/>
  <c r="Z10" i="14" s="1"/>
  <c r="F25" i="14"/>
  <c r="Z25" i="14" s="1"/>
  <c r="H55" i="14"/>
  <c r="I55" i="14" s="1"/>
  <c r="F16" i="14"/>
  <c r="Z16" i="14" s="1"/>
  <c r="F51" i="14"/>
  <c r="Z51" i="14" s="1"/>
  <c r="H33" i="14"/>
  <c r="I33" i="14" s="1"/>
  <c r="H20" i="14"/>
  <c r="I20" i="14" s="1"/>
  <c r="F18" i="14"/>
  <c r="Z18" i="14" s="1"/>
  <c r="F17" i="14"/>
  <c r="Z17" i="14" s="1"/>
  <c r="F15" i="14"/>
  <c r="Z15" i="14" s="1"/>
  <c r="H9" i="14"/>
  <c r="I9" i="14" s="1"/>
  <c r="H14" i="14"/>
  <c r="I14" i="14" s="1"/>
  <c r="AB40" i="14"/>
  <c r="F8" i="14"/>
  <c r="Z8" i="14" s="1"/>
  <c r="F12" i="14"/>
  <c r="Z12" i="14" s="1"/>
  <c r="AB43" i="14"/>
  <c r="K36" i="14"/>
  <c r="L36" i="14" s="1"/>
  <c r="H17" i="14"/>
  <c r="I17" i="14" s="1"/>
  <c r="F45" i="14"/>
  <c r="Z45" i="14" s="1"/>
  <c r="Z24" i="14"/>
  <c r="H18" i="14"/>
  <c r="I18" i="14" s="1"/>
  <c r="K11" i="14"/>
  <c r="L11" i="14" s="1"/>
  <c r="F30" i="14"/>
  <c r="Z30" i="14" s="1"/>
  <c r="H52" i="14"/>
  <c r="I52" i="14" s="1"/>
  <c r="F19" i="14"/>
  <c r="Z19" i="14" s="1"/>
  <c r="K39" i="14"/>
  <c r="L39" i="14" s="1"/>
  <c r="V48" i="14"/>
  <c r="W48" i="14" s="1"/>
  <c r="X48" i="14" s="1"/>
  <c r="AB48" i="14" s="1"/>
  <c r="V36" i="14"/>
  <c r="W36" i="14" s="1"/>
  <c r="V24" i="14"/>
  <c r="W24" i="14" s="1"/>
  <c r="V50" i="14"/>
  <c r="W50" i="14" s="1"/>
  <c r="X50" i="14" s="1"/>
  <c r="AB50" i="14" s="1"/>
  <c r="V38" i="14"/>
  <c r="W38" i="14" s="1"/>
  <c r="X38" i="14" s="1"/>
  <c r="AB38" i="14" s="1"/>
  <c r="V26" i="14"/>
  <c r="W26" i="14" s="1"/>
  <c r="V39" i="14"/>
  <c r="W39" i="14" s="1"/>
  <c r="X39" i="14" s="1"/>
  <c r="AB39" i="14" s="1"/>
  <c r="V53" i="14"/>
  <c r="W53" i="14" s="1"/>
  <c r="X53" i="14" s="1"/>
  <c r="AB53" i="14" s="1"/>
  <c r="V41" i="14"/>
  <c r="W41" i="14" s="1"/>
  <c r="V29" i="14"/>
  <c r="W29" i="14" s="1"/>
  <c r="V42" i="14"/>
  <c r="W42" i="14" s="1"/>
  <c r="V30" i="14"/>
  <c r="W30" i="14" s="1"/>
  <c r="V34" i="14"/>
  <c r="W34" i="14" s="1"/>
  <c r="V9" i="14"/>
  <c r="W9" i="14" s="1"/>
  <c r="V10" i="14"/>
  <c r="W10" i="14" s="1"/>
  <c r="V46" i="14"/>
  <c r="W46" i="14" s="1"/>
  <c r="X46" i="14" s="1"/>
  <c r="AB46" i="14" s="1"/>
  <c r="V12" i="14"/>
  <c r="W12" i="14" s="1"/>
  <c r="X12" i="14" s="1"/>
  <c r="AB12" i="14" s="1"/>
  <c r="V14" i="14"/>
  <c r="W14" i="14" s="1"/>
  <c r="X14" i="14" s="1"/>
  <c r="AB14" i="14" s="1"/>
  <c r="V58" i="14"/>
  <c r="W58" i="14" s="1"/>
  <c r="V22" i="14"/>
  <c r="W22" i="14" s="1"/>
  <c r="X22" i="14" s="1"/>
  <c r="AB22" i="14" s="1"/>
  <c r="V33" i="14"/>
  <c r="W33" i="14" s="1"/>
  <c r="V15" i="14"/>
  <c r="W15" i="14" s="1"/>
  <c r="S58" i="14"/>
  <c r="T58" i="14" s="1"/>
  <c r="K47" i="14"/>
  <c r="L47" i="14" s="1"/>
  <c r="F13" i="14"/>
  <c r="Z13" i="14" s="1"/>
  <c r="H10" i="14"/>
  <c r="I10" i="14" s="1"/>
  <c r="K48" i="14"/>
  <c r="L48" i="14" s="1"/>
  <c r="K9" i="14"/>
  <c r="L9" i="14" s="1"/>
  <c r="H38" i="14"/>
  <c r="I38" i="14" s="1"/>
  <c r="H57" i="14"/>
  <c r="I57" i="14" s="1"/>
  <c r="S14" i="14"/>
  <c r="T14" i="14" s="1"/>
  <c r="F54" i="14"/>
  <c r="Z54" i="14" s="1"/>
  <c r="S44" i="14"/>
  <c r="T44" i="14" s="1"/>
  <c r="F31" i="14"/>
  <c r="Z31" i="14" s="1"/>
  <c r="F56" i="14"/>
  <c r="Z56" i="14" s="1"/>
  <c r="K19" i="14"/>
  <c r="L19" i="14" s="1"/>
  <c r="S24" i="14"/>
  <c r="T24" i="14" s="1"/>
  <c r="V32" i="14"/>
  <c r="W32" i="14" s="1"/>
  <c r="V55" i="14"/>
  <c r="W55" i="14" s="1"/>
  <c r="V13" i="14"/>
  <c r="W13" i="14" s="1"/>
  <c r="X13" i="14" s="1"/>
  <c r="AB13" i="14" s="1"/>
  <c r="F50" i="14"/>
  <c r="Z50" i="14" s="1"/>
  <c r="K29" i="14"/>
  <c r="L29" i="14" s="1"/>
  <c r="K37" i="14"/>
  <c r="L37" i="14" s="1"/>
  <c r="H34" i="14"/>
  <c r="I34" i="14" s="1"/>
  <c r="K58" i="14"/>
  <c r="L58" i="14" s="1"/>
  <c r="S34" i="14"/>
  <c r="T34" i="14" s="1"/>
  <c r="F22" i="14"/>
  <c r="Z22" i="14" s="1"/>
  <c r="F27" i="14"/>
  <c r="Z27" i="14" s="1"/>
  <c r="V52" i="14"/>
  <c r="W52" i="14" s="1"/>
  <c r="S36" i="14"/>
  <c r="T36" i="14" s="1"/>
  <c r="S31" i="14"/>
  <c r="T31" i="14" s="1"/>
  <c r="S9" i="14"/>
  <c r="T9" i="14" s="1"/>
  <c r="K52" i="14"/>
  <c r="L52" i="14" s="1"/>
  <c r="K40" i="14"/>
  <c r="L40" i="14" s="1"/>
  <c r="K28" i="14"/>
  <c r="L28" i="14" s="1"/>
  <c r="K16" i="14"/>
  <c r="L16" i="14" s="1"/>
  <c r="K18" i="14"/>
  <c r="L18" i="14" s="1"/>
  <c r="K54" i="14"/>
  <c r="L54" i="14" s="1"/>
  <c r="K42" i="14"/>
  <c r="L42" i="14" s="1"/>
  <c r="K30" i="14"/>
  <c r="L30" i="14" s="1"/>
  <c r="K43" i="14"/>
  <c r="L43" i="14" s="1"/>
  <c r="K8" i="14"/>
  <c r="L8" i="14" s="1"/>
  <c r="K59" i="14"/>
  <c r="K57" i="14"/>
  <c r="L57" i="14" s="1"/>
  <c r="M57" i="14" s="1"/>
  <c r="AA57" i="14" s="1"/>
  <c r="K45" i="14"/>
  <c r="L45" i="14" s="1"/>
  <c r="K33" i="14"/>
  <c r="L33" i="14" s="1"/>
  <c r="K46" i="14"/>
  <c r="L46" i="14" s="1"/>
  <c r="K34" i="14"/>
  <c r="L34" i="14" s="1"/>
  <c r="K22" i="14"/>
  <c r="L22" i="14" s="1"/>
  <c r="K10" i="14"/>
  <c r="L10" i="14" s="1"/>
  <c r="K26" i="14"/>
  <c r="L26" i="14" s="1"/>
  <c r="K38" i="14"/>
  <c r="L38" i="14" s="1"/>
  <c r="K50" i="14"/>
  <c r="L50" i="14" s="1"/>
  <c r="M50" i="14" s="1"/>
  <c r="AA50" i="14" s="1"/>
  <c r="K14" i="14"/>
  <c r="L14" i="14" s="1"/>
  <c r="K44" i="14"/>
  <c r="L44" i="14" s="1"/>
  <c r="K56" i="14"/>
  <c r="L56" i="14" s="1"/>
  <c r="H49" i="14"/>
  <c r="I49" i="14" s="1"/>
  <c r="H37" i="14"/>
  <c r="I37" i="14" s="1"/>
  <c r="H25" i="14"/>
  <c r="I25" i="14" s="1"/>
  <c r="H51" i="14"/>
  <c r="I51" i="14" s="1"/>
  <c r="H39" i="14"/>
  <c r="I39" i="14" s="1"/>
  <c r="H27" i="14"/>
  <c r="I27" i="14" s="1"/>
  <c r="H15" i="14"/>
  <c r="I15" i="14" s="1"/>
  <c r="H40" i="14"/>
  <c r="I40" i="14" s="1"/>
  <c r="H54" i="14"/>
  <c r="I54" i="14" s="1"/>
  <c r="H42" i="14"/>
  <c r="I42" i="14" s="1"/>
  <c r="H30" i="14"/>
  <c r="I30" i="14" s="1"/>
  <c r="H43" i="14"/>
  <c r="I43" i="14" s="1"/>
  <c r="H31" i="14"/>
  <c r="I31" i="14" s="1"/>
  <c r="H47" i="14"/>
  <c r="I47" i="14" s="1"/>
  <c r="H11" i="14"/>
  <c r="I11" i="14" s="1"/>
  <c r="H23" i="14"/>
  <c r="I23" i="14" s="1"/>
  <c r="H13" i="14"/>
  <c r="I13" i="14" s="1"/>
  <c r="H35" i="14"/>
  <c r="I35" i="14" s="1"/>
  <c r="H36" i="14"/>
  <c r="I36" i="14" s="1"/>
  <c r="M36" i="14" s="1"/>
  <c r="AA36" i="14" s="1"/>
  <c r="F36" i="14"/>
  <c r="Z36" i="14" s="1"/>
  <c r="H48" i="14"/>
  <c r="I48" i="14" s="1"/>
  <c r="V19" i="14"/>
  <c r="W19" i="14" s="1"/>
  <c r="X19" i="14" s="1"/>
  <c r="AB19" i="14" s="1"/>
  <c r="H16" i="14"/>
  <c r="I16" i="14" s="1"/>
  <c r="S28" i="14"/>
  <c r="T28" i="14" s="1"/>
  <c r="V25" i="14"/>
  <c r="W25" i="14" s="1"/>
  <c r="K35" i="14"/>
  <c r="L35" i="14" s="1"/>
  <c r="K24" i="14"/>
  <c r="L24" i="14" s="1"/>
  <c r="V47" i="14"/>
  <c r="W47" i="14" s="1"/>
  <c r="V44" i="14"/>
  <c r="W44" i="14" s="1"/>
  <c r="X44" i="14" s="1"/>
  <c r="AB44" i="14" s="1"/>
  <c r="F34" i="14"/>
  <c r="Z34" i="14" s="1"/>
  <c r="K55" i="14"/>
  <c r="L55" i="14" s="1"/>
  <c r="K25" i="14"/>
  <c r="L25" i="14" s="1"/>
  <c r="S54" i="14"/>
  <c r="T54" i="14" s="1"/>
  <c r="V51" i="14"/>
  <c r="W51" i="14" s="1"/>
  <c r="X51" i="14" s="1"/>
  <c r="AB51" i="14" s="1"/>
  <c r="K41" i="14"/>
  <c r="L41" i="14" s="1"/>
  <c r="K53" i="14"/>
  <c r="L53" i="14" s="1"/>
  <c r="F47" i="14"/>
  <c r="Z47" i="14" s="1"/>
  <c r="H56" i="14"/>
  <c r="I56" i="14" s="1"/>
  <c r="V11" i="14"/>
  <c r="W11" i="14" s="1"/>
  <c r="K27" i="14"/>
  <c r="L27" i="14" s="1"/>
  <c r="K15" i="14"/>
  <c r="L15" i="14" s="1"/>
  <c r="S29" i="14"/>
  <c r="T29" i="14" s="1"/>
  <c r="K20" i="14"/>
  <c r="L20" i="14" s="1"/>
  <c r="F42" i="14"/>
  <c r="Z42" i="14" s="1"/>
  <c r="S32" i="14"/>
  <c r="T32" i="14" s="1"/>
  <c r="S25" i="14"/>
  <c r="T25" i="14" s="1"/>
  <c r="V57" i="14"/>
  <c r="W57" i="14" s="1"/>
  <c r="F33" i="14"/>
  <c r="Z33" i="14" s="1"/>
  <c r="V45" i="14"/>
  <c r="W45" i="14" s="1"/>
  <c r="X45" i="14" s="1"/>
  <c r="AB45" i="14" s="1"/>
  <c r="H41" i="14"/>
  <c r="I41" i="14" s="1"/>
  <c r="V17" i="14"/>
  <c r="W17" i="14" s="1"/>
  <c r="F35" i="14"/>
  <c r="Z35" i="14" s="1"/>
  <c r="S33" i="14"/>
  <c r="T33" i="14" s="1"/>
  <c r="F29" i="14"/>
  <c r="Z29" i="14" s="1"/>
  <c r="S27" i="14"/>
  <c r="T27" i="14" s="1"/>
  <c r="F41" i="14"/>
  <c r="Z41" i="14" s="1"/>
  <c r="V54" i="14"/>
  <c r="W54" i="14" s="1"/>
  <c r="S10" i="14"/>
  <c r="T10" i="14" s="1"/>
  <c r="H26" i="14"/>
  <c r="I26" i="14" s="1"/>
  <c r="S57" i="14"/>
  <c r="T57" i="14" s="1"/>
  <c r="K17" i="14"/>
  <c r="L17" i="14" s="1"/>
  <c r="F38" i="14"/>
  <c r="Z38" i="14" s="1"/>
  <c r="F23" i="14"/>
  <c r="Z23" i="14" s="1"/>
  <c r="K13" i="14"/>
  <c r="L13" i="14" s="1"/>
  <c r="H22" i="14"/>
  <c r="I22" i="14" s="1"/>
  <c r="H46" i="14"/>
  <c r="I46" i="14" s="1"/>
  <c r="W8" i="14"/>
  <c r="X31" i="14"/>
  <c r="AB31" i="14" s="1"/>
  <c r="T8" i="14"/>
  <c r="S23" i="14"/>
  <c r="T23" i="14" s="1"/>
  <c r="S47" i="14"/>
  <c r="T47" i="14" s="1"/>
  <c r="S35" i="14"/>
  <c r="T35" i="14" s="1"/>
  <c r="X35" i="14" s="1"/>
  <c r="AB35" i="14" s="1"/>
  <c r="S50" i="14"/>
  <c r="T50" i="14" s="1"/>
  <c r="S38" i="14"/>
  <c r="T38" i="14" s="1"/>
  <c r="S26" i="14"/>
  <c r="T26" i="14" s="1"/>
  <c r="S30" i="14"/>
  <c r="T30" i="14" s="1"/>
  <c r="S42" i="14"/>
  <c r="T42" i="14" s="1"/>
  <c r="S18" i="14"/>
  <c r="T18" i="14" s="1"/>
  <c r="X18" i="14" s="1"/>
  <c r="AB18" i="14" s="1"/>
  <c r="V27" i="14"/>
  <c r="W27" i="14" s="1"/>
  <c r="V20" i="14"/>
  <c r="W20" i="14" s="1"/>
  <c r="F49" i="14"/>
  <c r="Z49" i="14" s="1"/>
  <c r="F37" i="14"/>
  <c r="Z37" i="14" s="1"/>
  <c r="F52" i="14"/>
  <c r="Z52" i="14" s="1"/>
  <c r="F40" i="14"/>
  <c r="Z40" i="14" s="1"/>
  <c r="F28" i="14"/>
  <c r="Z28" i="14" s="1"/>
  <c r="F32" i="14"/>
  <c r="Z32" i="14" s="1"/>
  <c r="F21" i="14"/>
  <c r="Z21" i="14" s="1"/>
  <c r="F11" i="14"/>
  <c r="Z11" i="14" s="1"/>
  <c r="F44" i="14"/>
  <c r="Z44" i="14" s="1"/>
  <c r="F20" i="14"/>
  <c r="Z20" i="14" s="1"/>
  <c r="F9" i="14"/>
  <c r="Z9" i="14" s="1"/>
  <c r="F57" i="14"/>
  <c r="Z57" i="14" s="1"/>
  <c r="K23" i="14"/>
  <c r="L23" i="14" s="1"/>
  <c r="S51" i="14"/>
  <c r="T51" i="14" s="1"/>
  <c r="K32" i="14"/>
  <c r="L32" i="14" s="1"/>
  <c r="K51" i="14"/>
  <c r="L51" i="14" s="1"/>
  <c r="K31" i="14"/>
  <c r="L31" i="14" s="1"/>
  <c r="S15" i="14"/>
  <c r="T15" i="14" s="1"/>
  <c r="S21" i="14"/>
  <c r="T21" i="14" s="1"/>
  <c r="S55" i="14"/>
  <c r="T55" i="14" s="1"/>
  <c r="V21" i="14"/>
  <c r="W21" i="14" s="1"/>
  <c r="S11" i="14"/>
  <c r="T11" i="14" s="1"/>
  <c r="V28" i="14"/>
  <c r="W28" i="14" s="1"/>
  <c r="X28" i="14" s="1"/>
  <c r="AB28" i="14" s="1"/>
  <c r="H53" i="14"/>
  <c r="I53" i="14" s="1"/>
  <c r="H58" i="14"/>
  <c r="I58" i="14" s="1"/>
  <c r="S22" i="14"/>
  <c r="T22" i="14" s="1"/>
  <c r="V23" i="14"/>
  <c r="W23" i="14" s="1"/>
  <c r="F14" i="14"/>
  <c r="Z14" i="14" s="1"/>
  <c r="F48" i="14"/>
  <c r="Z48" i="14" s="1"/>
  <c r="S52" i="14"/>
  <c r="T52" i="14" s="1"/>
  <c r="S20" i="14"/>
  <c r="T20" i="14" s="1"/>
  <c r="H45" i="14"/>
  <c r="I45" i="14" s="1"/>
  <c r="K12" i="14"/>
  <c r="L12" i="14" s="1"/>
  <c r="F39" i="14"/>
  <c r="Z39" i="14" s="1"/>
  <c r="H28" i="14"/>
  <c r="I28" i="14" s="1"/>
  <c r="V37" i="14"/>
  <c r="W37" i="14" s="1"/>
  <c r="X37" i="14" s="1"/>
  <c r="AB37" i="14" s="1"/>
  <c r="K49" i="14"/>
  <c r="L49" i="14" s="1"/>
  <c r="F55" i="14"/>
  <c r="Z55" i="14" s="1"/>
  <c r="S17" i="14"/>
  <c r="T17" i="14" s="1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0" i="7"/>
  <c r="E19" i="7"/>
  <c r="E18" i="7"/>
  <c r="E17" i="7"/>
  <c r="E16" i="7"/>
  <c r="E15" i="7"/>
  <c r="E14" i="7"/>
  <c r="E13" i="7"/>
  <c r="E12" i="7"/>
  <c r="E11" i="7"/>
  <c r="E10" i="7"/>
  <c r="E9" i="7"/>
  <c r="B53" i="13"/>
  <c r="X21" i="14" l="1"/>
  <c r="AB21" i="14" s="1"/>
  <c r="S59" i="14"/>
  <c r="X17" i="14"/>
  <c r="AB17" i="14" s="1"/>
  <c r="X58" i="14"/>
  <c r="AB58" i="14" s="1"/>
  <c r="X36" i="14"/>
  <c r="AB36" i="14" s="1"/>
  <c r="X11" i="14"/>
  <c r="AB11" i="14" s="1"/>
  <c r="X20" i="14"/>
  <c r="AB20" i="14" s="1"/>
  <c r="X27" i="14"/>
  <c r="AB27" i="14" s="1"/>
  <c r="X57" i="14"/>
  <c r="AB57" i="14" s="1"/>
  <c r="X47" i="14"/>
  <c r="AB47" i="14" s="1"/>
  <c r="X29" i="14"/>
  <c r="AB29" i="14" s="1"/>
  <c r="X41" i="14"/>
  <c r="AB41" i="14" s="1"/>
  <c r="M17" i="14"/>
  <c r="AA17" i="14" s="1"/>
  <c r="M32" i="14"/>
  <c r="AA32" i="14" s="1"/>
  <c r="M29" i="14"/>
  <c r="AA29" i="14" s="1"/>
  <c r="M44" i="14"/>
  <c r="AA44" i="14" s="1"/>
  <c r="M24" i="14"/>
  <c r="AA24" i="14" s="1"/>
  <c r="M51" i="14"/>
  <c r="AA51" i="14" s="1"/>
  <c r="AC51" i="14" s="1"/>
  <c r="AC17" i="14"/>
  <c r="M41" i="14"/>
  <c r="AA41" i="14" s="1"/>
  <c r="AC41" i="14" s="1"/>
  <c r="M12" i="14"/>
  <c r="AA12" i="14" s="1"/>
  <c r="AC12" i="14" s="1"/>
  <c r="M20" i="14"/>
  <c r="AA20" i="14" s="1"/>
  <c r="M19" i="14"/>
  <c r="AA19" i="14" s="1"/>
  <c r="AC19" i="14" s="1"/>
  <c r="M11" i="14"/>
  <c r="AA11" i="14" s="1"/>
  <c r="M52" i="14"/>
  <c r="AA52" i="14" s="1"/>
  <c r="M14" i="14"/>
  <c r="AA14" i="14" s="1"/>
  <c r="AC14" i="14" s="1"/>
  <c r="M9" i="14"/>
  <c r="AA9" i="14" s="1"/>
  <c r="M55" i="14"/>
  <c r="AA55" i="14" s="1"/>
  <c r="AC57" i="14"/>
  <c r="M56" i="14"/>
  <c r="AA56" i="14" s="1"/>
  <c r="AC56" i="14" s="1"/>
  <c r="M34" i="14"/>
  <c r="AA34" i="14" s="1"/>
  <c r="AC44" i="14"/>
  <c r="M42" i="14"/>
  <c r="AA42" i="14" s="1"/>
  <c r="M27" i="14"/>
  <c r="AA27" i="14" s="1"/>
  <c r="AC27" i="14" s="1"/>
  <c r="M22" i="14"/>
  <c r="AA22" i="14" s="1"/>
  <c r="M18" i="14"/>
  <c r="AA18" i="14" s="1"/>
  <c r="AC18" i="14" s="1"/>
  <c r="M58" i="14"/>
  <c r="AA58" i="14" s="1"/>
  <c r="AC58" i="14" s="1"/>
  <c r="M35" i="14"/>
  <c r="AA35" i="14" s="1"/>
  <c r="AC35" i="14" s="1"/>
  <c r="M33" i="14"/>
  <c r="AA33" i="14" s="1"/>
  <c r="M40" i="14"/>
  <c r="AA40" i="14" s="1"/>
  <c r="AC40" i="14" s="1"/>
  <c r="M53" i="14"/>
  <c r="AA53" i="14" s="1"/>
  <c r="AC53" i="14" s="1"/>
  <c r="M16" i="14"/>
  <c r="AA16" i="14" s="1"/>
  <c r="AC16" i="14" s="1"/>
  <c r="AC20" i="14"/>
  <c r="W59" i="14"/>
  <c r="X8" i="14"/>
  <c r="X54" i="14"/>
  <c r="AB54" i="14" s="1"/>
  <c r="M46" i="14"/>
  <c r="AA46" i="14" s="1"/>
  <c r="AC46" i="14" s="1"/>
  <c r="M28" i="14"/>
  <c r="AA28" i="14" s="1"/>
  <c r="AC28" i="14" s="1"/>
  <c r="M48" i="14"/>
  <c r="AA48" i="14" s="1"/>
  <c r="AC48" i="14" s="1"/>
  <c r="X26" i="14"/>
  <c r="AB26" i="14" s="1"/>
  <c r="AC11" i="14"/>
  <c r="X25" i="14"/>
  <c r="AB25" i="14" s="1"/>
  <c r="M45" i="14"/>
  <c r="AA45" i="14" s="1"/>
  <c r="AC45" i="14" s="1"/>
  <c r="X23" i="14"/>
  <c r="AB23" i="14" s="1"/>
  <c r="AC21" i="14"/>
  <c r="AC29" i="14"/>
  <c r="X10" i="14"/>
  <c r="AB10" i="14" s="1"/>
  <c r="X24" i="14"/>
  <c r="AB24" i="14" s="1"/>
  <c r="AC24" i="14" s="1"/>
  <c r="M37" i="14"/>
  <c r="AA37" i="14" s="1"/>
  <c r="AC37" i="14" s="1"/>
  <c r="X9" i="14"/>
  <c r="AB9" i="14" s="1"/>
  <c r="AC9" i="14" s="1"/>
  <c r="V59" i="14"/>
  <c r="M49" i="14"/>
  <c r="AA49" i="14" s="1"/>
  <c r="AC49" i="14" s="1"/>
  <c r="M31" i="14"/>
  <c r="AA31" i="14" s="1"/>
  <c r="AC31" i="14" s="1"/>
  <c r="M13" i="14"/>
  <c r="AA13" i="14" s="1"/>
  <c r="AC13" i="14" s="1"/>
  <c r="L59" i="14"/>
  <c r="M8" i="14"/>
  <c r="X34" i="14"/>
  <c r="AB34" i="14" s="1"/>
  <c r="M43" i="14"/>
  <c r="AA43" i="14" s="1"/>
  <c r="AC43" i="14" s="1"/>
  <c r="AC50" i="14"/>
  <c r="M47" i="14"/>
  <c r="AA47" i="14" s="1"/>
  <c r="AC47" i="14" s="1"/>
  <c r="X30" i="14"/>
  <c r="AB30" i="14" s="1"/>
  <c r="M39" i="14"/>
  <c r="AA39" i="14" s="1"/>
  <c r="AC39" i="14" s="1"/>
  <c r="M15" i="14"/>
  <c r="AA15" i="14" s="1"/>
  <c r="M25" i="14"/>
  <c r="AA25" i="14" s="1"/>
  <c r="AC36" i="14"/>
  <c r="M38" i="14"/>
  <c r="AA38" i="14" s="1"/>
  <c r="AC38" i="14" s="1"/>
  <c r="M30" i="14"/>
  <c r="AA30" i="14" s="1"/>
  <c r="X52" i="14"/>
  <c r="AB52" i="14" s="1"/>
  <c r="AC52" i="14" s="1"/>
  <c r="X42" i="14"/>
  <c r="AB42" i="14" s="1"/>
  <c r="H59" i="14"/>
  <c r="M26" i="14"/>
  <c r="AA26" i="14" s="1"/>
  <c r="X55" i="14"/>
  <c r="AB55" i="14" s="1"/>
  <c r="AC55" i="14" s="1"/>
  <c r="X15" i="14"/>
  <c r="AB15" i="14" s="1"/>
  <c r="M23" i="14"/>
  <c r="AA23" i="14" s="1"/>
  <c r="T59" i="14"/>
  <c r="I59" i="14"/>
  <c r="M10" i="14"/>
  <c r="AA10" i="14" s="1"/>
  <c r="AC10" i="14" s="1"/>
  <c r="M54" i="14"/>
  <c r="AA54" i="14" s="1"/>
  <c r="AC22" i="14"/>
  <c r="X32" i="14"/>
  <c r="AB32" i="14" s="1"/>
  <c r="AC32" i="14" s="1"/>
  <c r="X33" i="14"/>
  <c r="AB33" i="14" s="1"/>
  <c r="F59" i="14"/>
  <c r="Z59" i="14"/>
  <c r="E12" i="10"/>
  <c r="E11" i="10"/>
  <c r="E10" i="10"/>
  <c r="E9" i="10"/>
  <c r="E8" i="10"/>
  <c r="E7" i="10"/>
  <c r="E6" i="10"/>
  <c r="E5" i="10"/>
  <c r="E4" i="10"/>
  <c r="D13" i="10"/>
  <c r="AC25" i="14" l="1"/>
  <c r="AC33" i="14"/>
  <c r="AC34" i="14"/>
  <c r="AC23" i="14"/>
  <c r="AC26" i="14"/>
  <c r="AC42" i="14"/>
  <c r="AC54" i="14"/>
  <c r="AC30" i="14"/>
  <c r="AC15" i="14"/>
  <c r="AB8" i="14"/>
  <c r="AB59" i="14" s="1"/>
  <c r="X59" i="14"/>
  <c r="M59" i="14"/>
  <c r="AA8" i="14"/>
  <c r="I55" i="12"/>
  <c r="H55" i="12"/>
  <c r="G55" i="12"/>
  <c r="F55" i="12"/>
  <c r="E55" i="12"/>
  <c r="D55" i="12"/>
  <c r="C55" i="12"/>
  <c r="B55" i="12"/>
  <c r="AA59" i="14" l="1"/>
  <c r="AC8" i="14"/>
  <c r="L63" i="7"/>
  <c r="J63" i="7"/>
  <c r="I63" i="7"/>
  <c r="K51" i="7" l="1"/>
  <c r="M51" i="7" s="1"/>
  <c r="K35" i="7"/>
  <c r="M35" i="7" s="1"/>
  <c r="K17" i="7"/>
  <c r="M17" i="7" s="1"/>
  <c r="K48" i="7"/>
  <c r="M48" i="7" s="1"/>
  <c r="K32" i="7"/>
  <c r="M32" i="7" s="1"/>
  <c r="K14" i="7"/>
  <c r="M14" i="7" s="1"/>
  <c r="K47" i="7"/>
  <c r="M47" i="7" s="1"/>
  <c r="K31" i="7"/>
  <c r="M31" i="7" s="1"/>
  <c r="K13" i="7"/>
  <c r="M13" i="7" s="1"/>
  <c r="K46" i="7"/>
  <c r="M46" i="7" s="1"/>
  <c r="K30" i="7"/>
  <c r="M30" i="7" s="1"/>
  <c r="K12" i="7"/>
  <c r="M12" i="7" s="1"/>
  <c r="K56" i="7"/>
  <c r="M56" i="7" s="1"/>
  <c r="K40" i="7"/>
  <c r="M40" i="7" s="1"/>
  <c r="K24" i="7"/>
  <c r="M24" i="7" s="1"/>
  <c r="K55" i="7"/>
  <c r="M55" i="7" s="1"/>
  <c r="K39" i="7"/>
  <c r="M39" i="7" s="1"/>
  <c r="K23" i="7"/>
  <c r="M23" i="7" s="1"/>
  <c r="K54" i="7"/>
  <c r="M54" i="7" s="1"/>
  <c r="K38" i="7"/>
  <c r="M38" i="7" s="1"/>
  <c r="K20" i="7"/>
  <c r="M20" i="7" s="1"/>
  <c r="K34" i="7"/>
  <c r="M34" i="7" s="1"/>
  <c r="K42" i="7"/>
  <c r="M42" i="7" s="1"/>
  <c r="K61" i="7"/>
  <c r="M61" i="7" s="1"/>
  <c r="K26" i="7"/>
  <c r="M26" i="7" s="1"/>
  <c r="K50" i="7"/>
  <c r="M50" i="7" s="1"/>
  <c r="K58" i="7"/>
  <c r="M58" i="7" s="1"/>
  <c r="K19" i="7"/>
  <c r="M19" i="7" s="1"/>
  <c r="K10" i="7"/>
  <c r="M10" i="7" s="1"/>
  <c r="K37" i="7"/>
  <c r="M37" i="7" s="1"/>
  <c r="K25" i="7"/>
  <c r="M25" i="7" s="1"/>
  <c r="K28" i="7"/>
  <c r="M28" i="7" s="1"/>
  <c r="K53" i="7"/>
  <c r="M53" i="7" s="1"/>
  <c r="K41" i="7"/>
  <c r="M41" i="7" s="1"/>
  <c r="K44" i="7"/>
  <c r="M44" i="7" s="1"/>
  <c r="K15" i="7"/>
  <c r="M15" i="7" s="1"/>
  <c r="K57" i="7"/>
  <c r="M57" i="7" s="1"/>
  <c r="K60" i="7"/>
  <c r="M60" i="7" s="1"/>
  <c r="K43" i="7"/>
  <c r="M43" i="7" s="1"/>
  <c r="K33" i="7"/>
  <c r="M33" i="7" s="1"/>
  <c r="K27" i="7"/>
  <c r="M27" i="7" s="1"/>
  <c r="K52" i="7"/>
  <c r="M52" i="7" s="1"/>
  <c r="K49" i="7"/>
  <c r="M49" i="7" s="1"/>
  <c r="K59" i="7"/>
  <c r="M59" i="7" s="1"/>
  <c r="K45" i="7"/>
  <c r="M45" i="7" s="1"/>
  <c r="K9" i="7"/>
  <c r="K16" i="7"/>
  <c r="M16" i="7" s="1"/>
  <c r="K18" i="7"/>
  <c r="M18" i="7" s="1"/>
  <c r="K11" i="7"/>
  <c r="M11" i="7" s="1"/>
  <c r="K36" i="7"/>
  <c r="M36" i="7" s="1"/>
  <c r="K29" i="7"/>
  <c r="M29" i="7" s="1"/>
  <c r="AC59" i="14"/>
  <c r="B18" i="9"/>
  <c r="B17" i="9"/>
  <c r="B16" i="9"/>
  <c r="B15" i="9"/>
  <c r="B14" i="9"/>
  <c r="B13" i="9"/>
  <c r="B12" i="9"/>
  <c r="B11" i="9"/>
  <c r="B10" i="9"/>
  <c r="B9" i="9"/>
  <c r="B8" i="9"/>
  <c r="B7" i="9"/>
  <c r="B20" i="7"/>
  <c r="B19" i="7"/>
  <c r="B18" i="7"/>
  <c r="B17" i="7"/>
  <c r="B16" i="7"/>
  <c r="B15" i="7"/>
  <c r="B14" i="7"/>
  <c r="B13" i="7"/>
  <c r="B12" i="7"/>
  <c r="B11" i="7"/>
  <c r="B10" i="7"/>
  <c r="B9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E4" i="11"/>
  <c r="D4" i="11"/>
  <c r="C4" i="11"/>
  <c r="M9" i="7" l="1"/>
  <c r="K63" i="7"/>
  <c r="AD51" i="14"/>
  <c r="AD41" i="14"/>
  <c r="AD44" i="14"/>
  <c r="AD12" i="14"/>
  <c r="AD14" i="14"/>
  <c r="AD57" i="14"/>
  <c r="AD19" i="14"/>
  <c r="AD18" i="14"/>
  <c r="AD58" i="14"/>
  <c r="AD17" i="14"/>
  <c r="AD56" i="14"/>
  <c r="AD33" i="14"/>
  <c r="AD31" i="14"/>
  <c r="AD30" i="14"/>
  <c r="AD35" i="14"/>
  <c r="AD10" i="14"/>
  <c r="AD40" i="14"/>
  <c r="AD47" i="14"/>
  <c r="AD49" i="14"/>
  <c r="AD22" i="14"/>
  <c r="AD29" i="14"/>
  <c r="AD9" i="14"/>
  <c r="AD13" i="14"/>
  <c r="AD54" i="14"/>
  <c r="AD28" i="14"/>
  <c r="AD50" i="14"/>
  <c r="AD48" i="14"/>
  <c r="AD24" i="14"/>
  <c r="AD32" i="14"/>
  <c r="AD42" i="14"/>
  <c r="AD11" i="14"/>
  <c r="AD45" i="14"/>
  <c r="AD26" i="14"/>
  <c r="AD39" i="14"/>
  <c r="AD37" i="14"/>
  <c r="AD36" i="14"/>
  <c r="AD21" i="14"/>
  <c r="AD52" i="14"/>
  <c r="AD27" i="14"/>
  <c r="AD16" i="14"/>
  <c r="AD55" i="14"/>
  <c r="AD23" i="14"/>
  <c r="AD43" i="14"/>
  <c r="AD20" i="14"/>
  <c r="AD46" i="14"/>
  <c r="AD34" i="14"/>
  <c r="AD53" i="14"/>
  <c r="AD38" i="14"/>
  <c r="AD25" i="14"/>
  <c r="AD15" i="14"/>
  <c r="AD8" i="14"/>
  <c r="U21" i="7"/>
  <c r="T21" i="7"/>
  <c r="AD59" i="14" l="1"/>
  <c r="G11" i="10"/>
  <c r="H11" i="10" s="1"/>
  <c r="G10" i="10"/>
  <c r="H10" i="10" s="1"/>
  <c r="G9" i="10"/>
  <c r="H9" i="10" s="1"/>
  <c r="G8" i="10"/>
  <c r="G7" i="10"/>
  <c r="H7" i="10" s="1"/>
  <c r="G6" i="10"/>
  <c r="G4" i="10"/>
  <c r="H4" i="10" s="1"/>
  <c r="G12" i="10"/>
  <c r="H12" i="10" s="1"/>
  <c r="G5" i="10"/>
  <c r="B13" i="10"/>
  <c r="B63" i="7"/>
  <c r="C47" i="7" s="1"/>
  <c r="D47" i="7" s="1"/>
  <c r="U63" i="7"/>
  <c r="T63" i="7"/>
  <c r="B19" i="9"/>
  <c r="C18" i="9" s="1"/>
  <c r="E63" i="7"/>
  <c r="F36" i="7" s="1"/>
  <c r="G36" i="7" s="1"/>
  <c r="V61" i="7"/>
  <c r="W61" i="7" s="1"/>
  <c r="V60" i="7"/>
  <c r="W60" i="7" s="1"/>
  <c r="V57" i="7"/>
  <c r="W57" i="7" s="1"/>
  <c r="V56" i="7"/>
  <c r="W56" i="7" s="1"/>
  <c r="V55" i="7"/>
  <c r="W55" i="7" s="1"/>
  <c r="V17" i="7"/>
  <c r="W17" i="7" s="1"/>
  <c r="V54" i="7"/>
  <c r="W54" i="7" s="1"/>
  <c r="V52" i="7"/>
  <c r="W52" i="7" s="1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15" i="7"/>
  <c r="W15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10" i="7"/>
  <c r="W10" i="7" s="1"/>
  <c r="V31" i="7"/>
  <c r="W31" i="7" s="1"/>
  <c r="V30" i="7"/>
  <c r="W30" i="7" s="1"/>
  <c r="V12" i="7"/>
  <c r="W12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0" i="7"/>
  <c r="W20" i="7" s="1"/>
  <c r="V19" i="7"/>
  <c r="W19" i="7" s="1"/>
  <c r="V59" i="7"/>
  <c r="W59" i="7" s="1"/>
  <c r="V58" i="7"/>
  <c r="W58" i="7" s="1"/>
  <c r="V18" i="7"/>
  <c r="W18" i="7" s="1"/>
  <c r="V53" i="7"/>
  <c r="W53" i="7" s="1"/>
  <c r="V16" i="7"/>
  <c r="W16" i="7" s="1"/>
  <c r="V40" i="7"/>
  <c r="W40" i="7" s="1"/>
  <c r="V14" i="7"/>
  <c r="W14" i="7" s="1"/>
  <c r="V13" i="7"/>
  <c r="W13" i="7" s="1"/>
  <c r="V11" i="7"/>
  <c r="W11" i="7" s="1"/>
  <c r="V9" i="7"/>
  <c r="W9" i="7" s="1"/>
  <c r="AB6" i="7"/>
  <c r="AA6" i="7"/>
  <c r="Z6" i="7"/>
  <c r="F51" i="7" l="1"/>
  <c r="G51" i="7" s="1"/>
  <c r="F34" i="7"/>
  <c r="G34" i="7" s="1"/>
  <c r="F23" i="7"/>
  <c r="G23" i="7" s="1"/>
  <c r="F57" i="7"/>
  <c r="G57" i="7" s="1"/>
  <c r="F20" i="7"/>
  <c r="G20" i="7" s="1"/>
  <c r="F54" i="7"/>
  <c r="G54" i="7" s="1"/>
  <c r="F41" i="7"/>
  <c r="G41" i="7" s="1"/>
  <c r="F47" i="7"/>
  <c r="G47" i="7" s="1"/>
  <c r="H47" i="7" s="1"/>
  <c r="Z47" i="7" s="1"/>
  <c r="F49" i="7"/>
  <c r="G49" i="7" s="1"/>
  <c r="F29" i="7"/>
  <c r="G29" i="7" s="1"/>
  <c r="F40" i="7"/>
  <c r="G40" i="7" s="1"/>
  <c r="F12" i="7"/>
  <c r="G12" i="7" s="1"/>
  <c r="F35" i="7"/>
  <c r="G35" i="7" s="1"/>
  <c r="F14" i="7"/>
  <c r="G14" i="7" s="1"/>
  <c r="F33" i="7"/>
  <c r="G33" i="7" s="1"/>
  <c r="F42" i="7"/>
  <c r="G42" i="7" s="1"/>
  <c r="F48" i="7"/>
  <c r="G48" i="7" s="1"/>
  <c r="F60" i="7"/>
  <c r="G60" i="7" s="1"/>
  <c r="V63" i="7"/>
  <c r="F52" i="7"/>
  <c r="G52" i="7" s="1"/>
  <c r="F46" i="7"/>
  <c r="G46" i="7" s="1"/>
  <c r="F15" i="7"/>
  <c r="G15" i="7" s="1"/>
  <c r="F27" i="7"/>
  <c r="G27" i="7" s="1"/>
  <c r="F32" i="7"/>
  <c r="G32" i="7" s="1"/>
  <c r="F56" i="7"/>
  <c r="G56" i="7" s="1"/>
  <c r="F13" i="7"/>
  <c r="G13" i="7" s="1"/>
  <c r="F45" i="7"/>
  <c r="G45" i="7" s="1"/>
  <c r="F11" i="7"/>
  <c r="G11" i="7" s="1"/>
  <c r="F58" i="7"/>
  <c r="G58" i="7" s="1"/>
  <c r="F59" i="7"/>
  <c r="G59" i="7" s="1"/>
  <c r="F39" i="7"/>
  <c r="G39" i="7" s="1"/>
  <c r="F19" i="7"/>
  <c r="G19" i="7" s="1"/>
  <c r="F28" i="7"/>
  <c r="G28" i="7" s="1"/>
  <c r="F18" i="7"/>
  <c r="G18" i="7" s="1"/>
  <c r="F26" i="7"/>
  <c r="G26" i="7" s="1"/>
  <c r="F10" i="7"/>
  <c r="G10" i="7" s="1"/>
  <c r="F38" i="7"/>
  <c r="G38" i="7" s="1"/>
  <c r="F61" i="7"/>
  <c r="G61" i="7" s="1"/>
  <c r="F9" i="7"/>
  <c r="G9" i="7" s="1"/>
  <c r="F50" i="7"/>
  <c r="G50" i="7" s="1"/>
  <c r="F63" i="7"/>
  <c r="F25" i="7"/>
  <c r="G25" i="7" s="1"/>
  <c r="F31" i="7"/>
  <c r="G31" i="7" s="1"/>
  <c r="F44" i="7"/>
  <c r="G44" i="7" s="1"/>
  <c r="F30" i="7"/>
  <c r="G30" i="7" s="1"/>
  <c r="F43" i="7"/>
  <c r="G43" i="7" s="1"/>
  <c r="F17" i="7"/>
  <c r="G17" i="7" s="1"/>
  <c r="F53" i="7"/>
  <c r="G53" i="7" s="1"/>
  <c r="F37" i="7"/>
  <c r="G37" i="7" s="1"/>
  <c r="F55" i="7"/>
  <c r="G55" i="7" s="1"/>
  <c r="F16" i="7"/>
  <c r="G16" i="7" s="1"/>
  <c r="F24" i="7"/>
  <c r="G24" i="7" s="1"/>
  <c r="P63" i="7"/>
  <c r="M63" i="7"/>
  <c r="C17" i="7"/>
  <c r="D17" i="7" s="1"/>
  <c r="C54" i="7"/>
  <c r="D54" i="7" s="1"/>
  <c r="C41" i="7"/>
  <c r="D41" i="7" s="1"/>
  <c r="C12" i="7"/>
  <c r="D12" i="7" s="1"/>
  <c r="C36" i="7"/>
  <c r="D36" i="7" s="1"/>
  <c r="H36" i="7" s="1"/>
  <c r="Z36" i="7" s="1"/>
  <c r="C60" i="7"/>
  <c r="D60" i="7" s="1"/>
  <c r="C57" i="7"/>
  <c r="D57" i="7" s="1"/>
  <c r="C18" i="7"/>
  <c r="D18" i="7" s="1"/>
  <c r="C13" i="7"/>
  <c r="D13" i="7" s="1"/>
  <c r="C32" i="7"/>
  <c r="D32" i="7" s="1"/>
  <c r="C42" i="7"/>
  <c r="D42" i="7" s="1"/>
  <c r="C49" i="7"/>
  <c r="D49" i="7" s="1"/>
  <c r="C53" i="7"/>
  <c r="D53" i="7" s="1"/>
  <c r="C34" i="7"/>
  <c r="D34" i="7" s="1"/>
  <c r="C11" i="7"/>
  <c r="D11" i="7" s="1"/>
  <c r="C38" i="7"/>
  <c r="D38" i="7" s="1"/>
  <c r="C55" i="7"/>
  <c r="D55" i="7" s="1"/>
  <c r="C39" i="7"/>
  <c r="D39" i="7" s="1"/>
  <c r="C40" i="7"/>
  <c r="D40" i="7" s="1"/>
  <c r="C45" i="7"/>
  <c r="D45" i="7" s="1"/>
  <c r="C16" i="7"/>
  <c r="D16" i="7" s="1"/>
  <c r="C27" i="7"/>
  <c r="D27" i="7" s="1"/>
  <c r="C14" i="7"/>
  <c r="D14" i="7" s="1"/>
  <c r="C37" i="7"/>
  <c r="D37" i="7" s="1"/>
  <c r="C20" i="7"/>
  <c r="D20" i="7" s="1"/>
  <c r="C7" i="9"/>
  <c r="C16" i="9"/>
  <c r="C14" i="9"/>
  <c r="C10" i="9"/>
  <c r="C17" i="9"/>
  <c r="C13" i="9"/>
  <c r="C12" i="9"/>
  <c r="C8" i="9"/>
  <c r="C11" i="9"/>
  <c r="C15" i="9"/>
  <c r="C19" i="9"/>
  <c r="C9" i="9"/>
  <c r="C29" i="7"/>
  <c r="D29" i="7" s="1"/>
  <c r="C58" i="7"/>
  <c r="D58" i="7" s="1"/>
  <c r="C25" i="7"/>
  <c r="D25" i="7" s="1"/>
  <c r="C19" i="7"/>
  <c r="D19" i="7" s="1"/>
  <c r="C59" i="7"/>
  <c r="D59" i="7" s="1"/>
  <c r="C48" i="7"/>
  <c r="D48" i="7" s="1"/>
  <c r="C24" i="7"/>
  <c r="D24" i="7" s="1"/>
  <c r="C56" i="7"/>
  <c r="D56" i="7" s="1"/>
  <c r="C15" i="7"/>
  <c r="D15" i="7" s="1"/>
  <c r="C43" i="7"/>
  <c r="D43" i="7" s="1"/>
  <c r="C44" i="7"/>
  <c r="D44" i="7" s="1"/>
  <c r="C26" i="7"/>
  <c r="D26" i="7" s="1"/>
  <c r="C61" i="7"/>
  <c r="D61" i="7" s="1"/>
  <c r="C50" i="7"/>
  <c r="D50" i="7" s="1"/>
  <c r="C31" i="7"/>
  <c r="D31" i="7" s="1"/>
  <c r="C28" i="7"/>
  <c r="D28" i="7" s="1"/>
  <c r="C30" i="7"/>
  <c r="D30" i="7" s="1"/>
  <c r="C52" i="7"/>
  <c r="D52" i="7" s="1"/>
  <c r="C51" i="7"/>
  <c r="D51" i="7" s="1"/>
  <c r="C35" i="7"/>
  <c r="D35" i="7" s="1"/>
  <c r="C10" i="7"/>
  <c r="D10" i="7" s="1"/>
  <c r="C46" i="7"/>
  <c r="D46" i="7" s="1"/>
  <c r="C23" i="7"/>
  <c r="D23" i="7" s="1"/>
  <c r="C9" i="7"/>
  <c r="C33" i="7"/>
  <c r="D33" i="7" s="1"/>
  <c r="G13" i="10"/>
  <c r="H8" i="10"/>
  <c r="H13" i="10" s="1"/>
  <c r="J13" i="10" s="1"/>
  <c r="B5" i="8" s="1"/>
  <c r="B9" i="8" s="1"/>
  <c r="E13" i="10"/>
  <c r="W63" i="7"/>
  <c r="X17" i="7" s="1"/>
  <c r="AB17" i="7" s="1"/>
  <c r="N28" i="7" l="1"/>
  <c r="O28" i="7" s="1"/>
  <c r="N55" i="7"/>
  <c r="O55" i="7" s="1"/>
  <c r="N32" i="7"/>
  <c r="O32" i="7" s="1"/>
  <c r="N11" i="7"/>
  <c r="O11" i="7" s="1"/>
  <c r="N23" i="7"/>
  <c r="O23" i="7" s="1"/>
  <c r="N37" i="7"/>
  <c r="O37" i="7" s="1"/>
  <c r="N33" i="7"/>
  <c r="O33" i="7" s="1"/>
  <c r="N10" i="7"/>
  <c r="O10" i="7" s="1"/>
  <c r="N53" i="7"/>
  <c r="O53" i="7" s="1"/>
  <c r="N43" i="7"/>
  <c r="O43" i="7" s="1"/>
  <c r="N41" i="7"/>
  <c r="O41" i="7" s="1"/>
  <c r="N13" i="7"/>
  <c r="O13" i="7" s="1"/>
  <c r="N40" i="7"/>
  <c r="O40" i="7" s="1"/>
  <c r="N61" i="7"/>
  <c r="O61" i="7" s="1"/>
  <c r="N15" i="7"/>
  <c r="O15" i="7" s="1"/>
  <c r="N39" i="7"/>
  <c r="O39" i="7" s="1"/>
  <c r="N29" i="7"/>
  <c r="O29" i="7" s="1"/>
  <c r="N56" i="7"/>
  <c r="O56" i="7" s="1"/>
  <c r="N31" i="7"/>
  <c r="O31" i="7" s="1"/>
  <c r="N38" i="7"/>
  <c r="O38" i="7" s="1"/>
  <c r="N51" i="7"/>
  <c r="O51" i="7" s="1"/>
  <c r="N57" i="7"/>
  <c r="O57" i="7" s="1"/>
  <c r="N59" i="7"/>
  <c r="O59" i="7" s="1"/>
  <c r="N24" i="7"/>
  <c r="O24" i="7" s="1"/>
  <c r="N48" i="7"/>
  <c r="O48" i="7" s="1"/>
  <c r="N36" i="7"/>
  <c r="O36" i="7" s="1"/>
  <c r="N19" i="7"/>
  <c r="O19" i="7" s="1"/>
  <c r="N27" i="7"/>
  <c r="O27" i="7" s="1"/>
  <c r="N25" i="7"/>
  <c r="O25" i="7" s="1"/>
  <c r="N18" i="7"/>
  <c r="O18" i="7" s="1"/>
  <c r="N12" i="7"/>
  <c r="O12" i="7" s="1"/>
  <c r="N49" i="7"/>
  <c r="O49" i="7" s="1"/>
  <c r="N42" i="7"/>
  <c r="O42" i="7" s="1"/>
  <c r="N44" i="7"/>
  <c r="O44" i="7" s="1"/>
  <c r="N14" i="7"/>
  <c r="O14" i="7" s="1"/>
  <c r="N58" i="7"/>
  <c r="O58" i="7" s="1"/>
  <c r="N47" i="7"/>
  <c r="O47" i="7" s="1"/>
  <c r="N54" i="7"/>
  <c r="O54" i="7" s="1"/>
  <c r="N30" i="7"/>
  <c r="O30" i="7" s="1"/>
  <c r="N45" i="7"/>
  <c r="O45" i="7" s="1"/>
  <c r="N17" i="7"/>
  <c r="O17" i="7" s="1"/>
  <c r="N35" i="7"/>
  <c r="O35" i="7" s="1"/>
  <c r="N20" i="7"/>
  <c r="O20" i="7" s="1"/>
  <c r="N52" i="7"/>
  <c r="O52" i="7" s="1"/>
  <c r="N60" i="7"/>
  <c r="O60" i="7" s="1"/>
  <c r="N50" i="7"/>
  <c r="O50" i="7" s="1"/>
  <c r="N34" i="7"/>
  <c r="O34" i="7" s="1"/>
  <c r="N46" i="7"/>
  <c r="O46" i="7" s="1"/>
  <c r="N16" i="7"/>
  <c r="O16" i="7" s="1"/>
  <c r="N26" i="7"/>
  <c r="O26" i="7" s="1"/>
  <c r="N9" i="7"/>
  <c r="Q34" i="7"/>
  <c r="R34" i="7" s="1"/>
  <c r="Q28" i="7"/>
  <c r="R28" i="7" s="1"/>
  <c r="S28" i="7" s="1"/>
  <c r="Q31" i="7"/>
  <c r="R31" i="7" s="1"/>
  <c r="S31" i="7" s="1"/>
  <c r="Q14" i="7"/>
  <c r="R14" i="7" s="1"/>
  <c r="S14" i="7" s="1"/>
  <c r="Q48" i="7"/>
  <c r="R48" i="7" s="1"/>
  <c r="S48" i="7" s="1"/>
  <c r="Q20" i="7"/>
  <c r="R20" i="7" s="1"/>
  <c r="Q26" i="7"/>
  <c r="R26" i="7" s="1"/>
  <c r="S26" i="7" s="1"/>
  <c r="Q44" i="7"/>
  <c r="R44" i="7" s="1"/>
  <c r="S44" i="7" s="1"/>
  <c r="Q47" i="7"/>
  <c r="R47" i="7" s="1"/>
  <c r="S47" i="7" s="1"/>
  <c r="Q15" i="7"/>
  <c r="R15" i="7" s="1"/>
  <c r="S15" i="7" s="1"/>
  <c r="Q42" i="7"/>
  <c r="R42" i="7" s="1"/>
  <c r="S42" i="7" s="1"/>
  <c r="Q60" i="7"/>
  <c r="R60" i="7" s="1"/>
  <c r="S60" i="7" s="1"/>
  <c r="Q59" i="7"/>
  <c r="R59" i="7" s="1"/>
  <c r="S59" i="7" s="1"/>
  <c r="Q45" i="7"/>
  <c r="R45" i="7" s="1"/>
  <c r="Q55" i="7"/>
  <c r="R55" i="7" s="1"/>
  <c r="S55" i="7" s="1"/>
  <c r="Q13" i="7"/>
  <c r="R13" i="7" s="1"/>
  <c r="Q36" i="7"/>
  <c r="R36" i="7" s="1"/>
  <c r="Q58" i="7"/>
  <c r="R58" i="7" s="1"/>
  <c r="S58" i="7" s="1"/>
  <c r="Q35" i="7"/>
  <c r="R35" i="7" s="1"/>
  <c r="Q52" i="7"/>
  <c r="R52" i="7" s="1"/>
  <c r="Q16" i="7"/>
  <c r="R16" i="7" s="1"/>
  <c r="S16" i="7" s="1"/>
  <c r="Q24" i="7"/>
  <c r="R24" i="7" s="1"/>
  <c r="S24" i="7" s="1"/>
  <c r="Q17" i="7"/>
  <c r="R17" i="7" s="1"/>
  <c r="S17" i="7" s="1"/>
  <c r="Q51" i="7"/>
  <c r="R51" i="7" s="1"/>
  <c r="S51" i="7" s="1"/>
  <c r="Q53" i="7"/>
  <c r="R53" i="7" s="1"/>
  <c r="S53" i="7" s="1"/>
  <c r="Q50" i="7"/>
  <c r="R50" i="7" s="1"/>
  <c r="S50" i="7" s="1"/>
  <c r="Q56" i="7"/>
  <c r="R56" i="7" s="1"/>
  <c r="S56" i="7" s="1"/>
  <c r="Q38" i="7"/>
  <c r="R38" i="7" s="1"/>
  <c r="S38" i="7" s="1"/>
  <c r="Q27" i="7"/>
  <c r="R27" i="7" s="1"/>
  <c r="S27" i="7" s="1"/>
  <c r="Q39" i="7"/>
  <c r="R39" i="7" s="1"/>
  <c r="Q12" i="7"/>
  <c r="R12" i="7" s="1"/>
  <c r="Q33" i="7"/>
  <c r="R33" i="7" s="1"/>
  <c r="S33" i="7" s="1"/>
  <c r="Q32" i="7"/>
  <c r="R32" i="7" s="1"/>
  <c r="S32" i="7" s="1"/>
  <c r="Q54" i="7"/>
  <c r="R54" i="7" s="1"/>
  <c r="S54" i="7" s="1"/>
  <c r="Q49" i="7"/>
  <c r="R49" i="7" s="1"/>
  <c r="Q30" i="7"/>
  <c r="R30" i="7" s="1"/>
  <c r="S30" i="7" s="1"/>
  <c r="Q40" i="7"/>
  <c r="R40" i="7" s="1"/>
  <c r="Q18" i="7"/>
  <c r="R18" i="7" s="1"/>
  <c r="Q23" i="7"/>
  <c r="R23" i="7" s="1"/>
  <c r="S23" i="7" s="1"/>
  <c r="Q25" i="7"/>
  <c r="R25" i="7" s="1"/>
  <c r="S25" i="7" s="1"/>
  <c r="Q43" i="7"/>
  <c r="R43" i="7" s="1"/>
  <c r="S43" i="7" s="1"/>
  <c r="Q46" i="7"/>
  <c r="R46" i="7" s="1"/>
  <c r="Q29" i="7"/>
  <c r="R29" i="7" s="1"/>
  <c r="S29" i="7" s="1"/>
  <c r="Q10" i="7"/>
  <c r="R10" i="7" s="1"/>
  <c r="S10" i="7" s="1"/>
  <c r="Q41" i="7"/>
  <c r="R41" i="7" s="1"/>
  <c r="S41" i="7" s="1"/>
  <c r="Q9" i="7"/>
  <c r="R9" i="7" s="1"/>
  <c r="Q57" i="7"/>
  <c r="R57" i="7" s="1"/>
  <c r="S57" i="7" s="1"/>
  <c r="Q11" i="7"/>
  <c r="R11" i="7" s="1"/>
  <c r="S11" i="7" s="1"/>
  <c r="Q61" i="7"/>
  <c r="R61" i="7" s="1"/>
  <c r="Q19" i="7"/>
  <c r="R19" i="7" s="1"/>
  <c r="S19" i="7" s="1"/>
  <c r="Q37" i="7"/>
  <c r="R37" i="7" s="1"/>
  <c r="S37" i="7" s="1"/>
  <c r="H28" i="7"/>
  <c r="Z28" i="7" s="1"/>
  <c r="H19" i="7"/>
  <c r="Z19" i="7" s="1"/>
  <c r="H31" i="7"/>
  <c r="Z31" i="7" s="1"/>
  <c r="H34" i="7"/>
  <c r="Z34" i="7" s="1"/>
  <c r="H23" i="7"/>
  <c r="Z23" i="7" s="1"/>
  <c r="H20" i="7"/>
  <c r="Z20" i="7" s="1"/>
  <c r="H41" i="7"/>
  <c r="Z41" i="7" s="1"/>
  <c r="H54" i="7"/>
  <c r="Z54" i="7" s="1"/>
  <c r="H35" i="7"/>
  <c r="Z35" i="7" s="1"/>
  <c r="H51" i="7"/>
  <c r="Z51" i="7" s="1"/>
  <c r="H45" i="7"/>
  <c r="Z45" i="7" s="1"/>
  <c r="H12" i="7"/>
  <c r="Z12" i="7" s="1"/>
  <c r="H57" i="7"/>
  <c r="Z57" i="7" s="1"/>
  <c r="H52" i="7"/>
  <c r="Z52" i="7" s="1"/>
  <c r="H40" i="7"/>
  <c r="Z40" i="7" s="1"/>
  <c r="H59" i="7"/>
  <c r="Z59" i="7" s="1"/>
  <c r="H39" i="7"/>
  <c r="Z39" i="7" s="1"/>
  <c r="H60" i="7"/>
  <c r="Z60" i="7" s="1"/>
  <c r="H18" i="7"/>
  <c r="Z18" i="7" s="1"/>
  <c r="H26" i="7"/>
  <c r="Z26" i="7" s="1"/>
  <c r="H29" i="7"/>
  <c r="Z29" i="7" s="1"/>
  <c r="H49" i="7"/>
  <c r="Z49" i="7" s="1"/>
  <c r="H14" i="7"/>
  <c r="Z14" i="7" s="1"/>
  <c r="H42" i="7"/>
  <c r="Z42" i="7" s="1"/>
  <c r="H33" i="7"/>
  <c r="Z33" i="7" s="1"/>
  <c r="H43" i="7"/>
  <c r="Z43" i="7" s="1"/>
  <c r="H30" i="7"/>
  <c r="Z30" i="7" s="1"/>
  <c r="H10" i="7"/>
  <c r="Z10" i="7" s="1"/>
  <c r="H15" i="7"/>
  <c r="Z15" i="7" s="1"/>
  <c r="H27" i="7"/>
  <c r="Z27" i="7" s="1"/>
  <c r="H46" i="7"/>
  <c r="Z46" i="7" s="1"/>
  <c r="H56" i="7"/>
  <c r="Z56" i="7" s="1"/>
  <c r="H16" i="7"/>
  <c r="Z16" i="7" s="1"/>
  <c r="H13" i="7"/>
  <c r="Z13" i="7" s="1"/>
  <c r="H58" i="7"/>
  <c r="Z58" i="7" s="1"/>
  <c r="G63" i="7"/>
  <c r="H44" i="7"/>
  <c r="Z44" i="7" s="1"/>
  <c r="H48" i="7"/>
  <c r="Z48" i="7" s="1"/>
  <c r="H24" i="7"/>
  <c r="Z24" i="7" s="1"/>
  <c r="H55" i="7"/>
  <c r="Z55" i="7" s="1"/>
  <c r="H25" i="7"/>
  <c r="Z25" i="7" s="1"/>
  <c r="H38" i="7"/>
  <c r="Z38" i="7" s="1"/>
  <c r="H50" i="7"/>
  <c r="Z50" i="7" s="1"/>
  <c r="H11" i="7"/>
  <c r="Z11" i="7" s="1"/>
  <c r="H17" i="7"/>
  <c r="Z17" i="7" s="1"/>
  <c r="H61" i="7"/>
  <c r="Z61" i="7" s="1"/>
  <c r="H53" i="7"/>
  <c r="Z53" i="7" s="1"/>
  <c r="H37" i="7"/>
  <c r="Z37" i="7" s="1"/>
  <c r="H32" i="7"/>
  <c r="Z32" i="7" s="1"/>
  <c r="D9" i="7"/>
  <c r="C63" i="7"/>
  <c r="B16" i="8"/>
  <c r="B14" i="8"/>
  <c r="B21" i="8"/>
  <c r="B17" i="8"/>
  <c r="B25" i="8"/>
  <c r="B24" i="8"/>
  <c r="B22" i="8"/>
  <c r="B15" i="8"/>
  <c r="B23" i="8"/>
  <c r="B19" i="8"/>
  <c r="B20" i="8"/>
  <c r="B18" i="8"/>
  <c r="X12" i="7"/>
  <c r="AB12" i="7" s="1"/>
  <c r="X20" i="7"/>
  <c r="AB20" i="7" s="1"/>
  <c r="X14" i="7"/>
  <c r="AB14" i="7" s="1"/>
  <c r="X9" i="7"/>
  <c r="AB9" i="7" s="1"/>
  <c r="X48" i="7"/>
  <c r="AB48" i="7" s="1"/>
  <c r="X44" i="7"/>
  <c r="AB44" i="7" s="1"/>
  <c r="X53" i="7"/>
  <c r="AB53" i="7" s="1"/>
  <c r="X60" i="7"/>
  <c r="AB60" i="7" s="1"/>
  <c r="X29" i="7"/>
  <c r="AB29" i="7" s="1"/>
  <c r="X52" i="7"/>
  <c r="AB52" i="7" s="1"/>
  <c r="X30" i="7"/>
  <c r="AB30" i="7" s="1"/>
  <c r="X40" i="7"/>
  <c r="AB40" i="7" s="1"/>
  <c r="X15" i="7"/>
  <c r="AB15" i="7" s="1"/>
  <c r="X46" i="7"/>
  <c r="AB46" i="7" s="1"/>
  <c r="X50" i="7"/>
  <c r="AB50" i="7" s="1"/>
  <c r="X25" i="7"/>
  <c r="AB25" i="7" s="1"/>
  <c r="X47" i="7"/>
  <c r="AB47" i="7" s="1"/>
  <c r="X59" i="7"/>
  <c r="AB59" i="7" s="1"/>
  <c r="X36" i="7"/>
  <c r="AB36" i="7" s="1"/>
  <c r="X28" i="7"/>
  <c r="AB28" i="7" s="1"/>
  <c r="X10" i="7"/>
  <c r="AB10" i="7" s="1"/>
  <c r="X51" i="7"/>
  <c r="AB51" i="7" s="1"/>
  <c r="X34" i="7"/>
  <c r="AB34" i="7" s="1"/>
  <c r="X24" i="7"/>
  <c r="AB24" i="7" s="1"/>
  <c r="X61" i="7"/>
  <c r="AB61" i="7" s="1"/>
  <c r="X37" i="7"/>
  <c r="AB37" i="7" s="1"/>
  <c r="X55" i="7"/>
  <c r="AB55" i="7" s="1"/>
  <c r="X11" i="7"/>
  <c r="AB11" i="7" s="1"/>
  <c r="X19" i="7"/>
  <c r="AB19" i="7" s="1"/>
  <c r="X13" i="7"/>
  <c r="AB13" i="7" s="1"/>
  <c r="X41" i="7"/>
  <c r="AB41" i="7" s="1"/>
  <c r="X49" i="7"/>
  <c r="AB49" i="7" s="1"/>
  <c r="X42" i="7"/>
  <c r="AB42" i="7" s="1"/>
  <c r="X27" i="7"/>
  <c r="AB27" i="7" s="1"/>
  <c r="X58" i="7"/>
  <c r="AB58" i="7" s="1"/>
  <c r="X33" i="7"/>
  <c r="AB33" i="7" s="1"/>
  <c r="X57" i="7"/>
  <c r="AB57" i="7" s="1"/>
  <c r="X18" i="7"/>
  <c r="AB18" i="7" s="1"/>
  <c r="X26" i="7"/>
  <c r="AB26" i="7" s="1"/>
  <c r="X54" i="7"/>
  <c r="AB54" i="7" s="1"/>
  <c r="X39" i="7"/>
  <c r="AB39" i="7" s="1"/>
  <c r="X45" i="7"/>
  <c r="AB45" i="7" s="1"/>
  <c r="X56" i="7"/>
  <c r="AB56" i="7" s="1"/>
  <c r="X31" i="7"/>
  <c r="AB31" i="7" s="1"/>
  <c r="X38" i="7"/>
  <c r="AB38" i="7" s="1"/>
  <c r="X32" i="7"/>
  <c r="AB32" i="7" s="1"/>
  <c r="X35" i="7"/>
  <c r="AB35" i="7" s="1"/>
  <c r="X43" i="7"/>
  <c r="AB43" i="7" s="1"/>
  <c r="X23" i="7"/>
  <c r="AB23" i="7" s="1"/>
  <c r="X16" i="7"/>
  <c r="AB16" i="7" s="1"/>
  <c r="S46" i="7" l="1"/>
  <c r="S18" i="7"/>
  <c r="S20" i="7"/>
  <c r="Q63" i="7"/>
  <c r="S40" i="7"/>
  <c r="S52" i="7"/>
  <c r="S49" i="7"/>
  <c r="S35" i="7"/>
  <c r="S61" i="7"/>
  <c r="S36" i="7"/>
  <c r="S34" i="7"/>
  <c r="S13" i="7"/>
  <c r="O9" i="7"/>
  <c r="O63" i="7" s="1"/>
  <c r="N63" i="7"/>
  <c r="S12" i="7"/>
  <c r="S9" i="7"/>
  <c r="R63" i="7"/>
  <c r="S39" i="7"/>
  <c r="S45" i="7"/>
  <c r="AA11" i="7"/>
  <c r="AC11" i="7" s="1"/>
  <c r="D63" i="7"/>
  <c r="H9" i="7"/>
  <c r="B26" i="8"/>
  <c r="B10" i="8" s="1"/>
  <c r="X63" i="7"/>
  <c r="AB63" i="7"/>
  <c r="AA17" i="7" l="1"/>
  <c r="AC17" i="7" s="1"/>
  <c r="AA36" i="7"/>
  <c r="AC36" i="7" s="1"/>
  <c r="AA31" i="7"/>
  <c r="AC31" i="7" s="1"/>
  <c r="AA32" i="7"/>
  <c r="AC32" i="7" s="1"/>
  <c r="AA27" i="7"/>
  <c r="AC27" i="7" s="1"/>
  <c r="AA37" i="7"/>
  <c r="AC37" i="7" s="1"/>
  <c r="AA34" i="7"/>
  <c r="AC34" i="7" s="1"/>
  <c r="AA48" i="7"/>
  <c r="AC48" i="7" s="1"/>
  <c r="AA23" i="7"/>
  <c r="AC23" i="7" s="1"/>
  <c r="AA49" i="7"/>
  <c r="AC49" i="7" s="1"/>
  <c r="AA56" i="7"/>
  <c r="AC56" i="7" s="1"/>
  <c r="AA24" i="7"/>
  <c r="AC24" i="7" s="1"/>
  <c r="AA35" i="7"/>
  <c r="AC35" i="7" s="1"/>
  <c r="AA12" i="7"/>
  <c r="AC12" i="7" s="1"/>
  <c r="AA28" i="7"/>
  <c r="AC28" i="7" s="1"/>
  <c r="AA50" i="7"/>
  <c r="AC50" i="7" s="1"/>
  <c r="AA57" i="7"/>
  <c r="AC57" i="7" s="1"/>
  <c r="AA39" i="7"/>
  <c r="AC39" i="7" s="1"/>
  <c r="AA30" i="7"/>
  <c r="AC30" i="7" s="1"/>
  <c r="AA59" i="7"/>
  <c r="AC59" i="7" s="1"/>
  <c r="AA52" i="7"/>
  <c r="AC52" i="7" s="1"/>
  <c r="AA18" i="7"/>
  <c r="AC18" i="7" s="1"/>
  <c r="AA43" i="7"/>
  <c r="AC43" i="7" s="1"/>
  <c r="AA45" i="7"/>
  <c r="AC45" i="7" s="1"/>
  <c r="AA60" i="7"/>
  <c r="AC60" i="7" s="1"/>
  <c r="AA38" i="7"/>
  <c r="AC38" i="7" s="1"/>
  <c r="AA16" i="7"/>
  <c r="AC16" i="7" s="1"/>
  <c r="AA26" i="7"/>
  <c r="AC26" i="7" s="1"/>
  <c r="AA41" i="7"/>
  <c r="AC41" i="7" s="1"/>
  <c r="AA47" i="7"/>
  <c r="AC47" i="7" s="1"/>
  <c r="AA33" i="7"/>
  <c r="AC33" i="7" s="1"/>
  <c r="AA54" i="7"/>
  <c r="AC54" i="7" s="1"/>
  <c r="AA25" i="7"/>
  <c r="AC25" i="7" s="1"/>
  <c r="AA55" i="7"/>
  <c r="AC55" i="7" s="1"/>
  <c r="AA10" i="7"/>
  <c r="AC10" i="7" s="1"/>
  <c r="AA42" i="7"/>
  <c r="AC42" i="7" s="1"/>
  <c r="AA19" i="7"/>
  <c r="AC19" i="7" s="1"/>
  <c r="AA44" i="7"/>
  <c r="AC44" i="7" s="1"/>
  <c r="AA51" i="7"/>
  <c r="AC51" i="7" s="1"/>
  <c r="AA15" i="7"/>
  <c r="AC15" i="7" s="1"/>
  <c r="AA53" i="7"/>
  <c r="AC53" i="7" s="1"/>
  <c r="AA20" i="7"/>
  <c r="AC20" i="7" s="1"/>
  <c r="AA61" i="7"/>
  <c r="AC61" i="7" s="1"/>
  <c r="AA13" i="7"/>
  <c r="AC13" i="7" s="1"/>
  <c r="AA46" i="7"/>
  <c r="AC46" i="7" s="1"/>
  <c r="AA14" i="7"/>
  <c r="AC14" i="7" s="1"/>
  <c r="AA58" i="7"/>
  <c r="AC58" i="7" s="1"/>
  <c r="AA40" i="7"/>
  <c r="AC40" i="7" s="1"/>
  <c r="AA29" i="7"/>
  <c r="AC29" i="7" s="1"/>
  <c r="Z9" i="7"/>
  <c r="H63" i="7"/>
  <c r="B11" i="8"/>
  <c r="B12" i="8"/>
  <c r="AC62" i="7" l="1"/>
  <c r="Z63" i="7"/>
  <c r="C14" i="8"/>
  <c r="C16" i="8"/>
  <c r="C22" i="8"/>
  <c r="C24" i="8"/>
  <c r="C25" i="8"/>
  <c r="C18" i="8"/>
  <c r="C23" i="8"/>
  <c r="C20" i="8"/>
  <c r="C17" i="8"/>
  <c r="C21" i="8"/>
  <c r="C19" i="8"/>
  <c r="C15" i="8"/>
  <c r="S63" i="7" l="1"/>
  <c r="AA9" i="7"/>
  <c r="C26" i="8"/>
  <c r="AA63" i="7" l="1"/>
  <c r="AC9" i="7"/>
  <c r="AC21" i="7" l="1"/>
  <c r="AC63" i="7" l="1"/>
  <c r="AD11" i="7" l="1"/>
  <c r="I16" i="8" s="1"/>
  <c r="AD58" i="7"/>
  <c r="AD53" i="7"/>
  <c r="AD55" i="7"/>
  <c r="AD50" i="7"/>
  <c r="AD29" i="7"/>
  <c r="AD57" i="7"/>
  <c r="AD31" i="7"/>
  <c r="AD37" i="7"/>
  <c r="AD61" i="7"/>
  <c r="AD19" i="7"/>
  <c r="I24" i="8" s="1"/>
  <c r="AD39" i="7"/>
  <c r="AD16" i="7"/>
  <c r="I21" i="8" s="1"/>
  <c r="AD47" i="7"/>
  <c r="AD43" i="7"/>
  <c r="AD14" i="7"/>
  <c r="I19" i="8" s="1"/>
  <c r="AD52" i="7"/>
  <c r="AD36" i="7"/>
  <c r="AD33" i="7"/>
  <c r="AD60" i="7"/>
  <c r="AD59" i="7"/>
  <c r="AD42" i="7"/>
  <c r="AD51" i="7"/>
  <c r="AD26" i="7"/>
  <c r="AD15" i="7"/>
  <c r="I20" i="8" s="1"/>
  <c r="AD10" i="7"/>
  <c r="I15" i="8" s="1"/>
  <c r="AD54" i="7"/>
  <c r="AD12" i="7"/>
  <c r="I17" i="8" s="1"/>
  <c r="AD27" i="7"/>
  <c r="AD38" i="7"/>
  <c r="AD30" i="7"/>
  <c r="AD46" i="7"/>
  <c r="AD23" i="7"/>
  <c r="AD35" i="7"/>
  <c r="AD32" i="7"/>
  <c r="AD24" i="7"/>
  <c r="AD40" i="7"/>
  <c r="AD28" i="7"/>
  <c r="AD45" i="7"/>
  <c r="AD41" i="7"/>
  <c r="AD25" i="7"/>
  <c r="AD18" i="7"/>
  <c r="I23" i="8" s="1"/>
  <c r="AD56" i="7"/>
  <c r="AD49" i="7"/>
  <c r="AD48" i="7"/>
  <c r="AD20" i="7"/>
  <c r="I25" i="8" s="1"/>
  <c r="AD34" i="7"/>
  <c r="AD17" i="7"/>
  <c r="I22" i="8" s="1"/>
  <c r="AD44" i="7"/>
  <c r="AD13" i="7"/>
  <c r="I18" i="8" s="1"/>
  <c r="AD9" i="7"/>
  <c r="I26" i="8" l="1"/>
  <c r="K15" i="8" s="1"/>
  <c r="D15" i="8" s="1"/>
  <c r="K23" i="8"/>
  <c r="D23" i="8" s="1"/>
  <c r="E23" i="8" s="1"/>
  <c r="K16" i="8"/>
  <c r="D16" i="8" s="1"/>
  <c r="E16" i="8" s="1"/>
  <c r="K24" i="8"/>
  <c r="D24" i="8" s="1"/>
  <c r="E24" i="8" s="1"/>
  <c r="K14" i="8"/>
  <c r="D14" i="8" s="1"/>
  <c r="E14" i="8" s="1"/>
  <c r="K18" i="8"/>
  <c r="D18" i="8" s="1"/>
  <c r="E18" i="8" s="1"/>
  <c r="K25" i="8"/>
  <c r="D25" i="8" s="1"/>
  <c r="E25" i="8" s="1"/>
  <c r="K17" i="8"/>
  <c r="D17" i="8" s="1"/>
  <c r="E17" i="8" s="1"/>
  <c r="K22" i="8"/>
  <c r="D22" i="8" s="1"/>
  <c r="E22" i="8" s="1"/>
  <c r="K19" i="8"/>
  <c r="D19" i="8" s="1"/>
  <c r="E19" i="8" s="1"/>
  <c r="E15" i="8"/>
  <c r="K20" i="8"/>
  <c r="D20" i="8" s="1"/>
  <c r="E20" i="8" s="1"/>
  <c r="K21" i="8"/>
  <c r="D21" i="8" s="1"/>
  <c r="E21" i="8" s="1"/>
  <c r="E26" i="8" l="1"/>
  <c r="D26" i="8"/>
</calcChain>
</file>

<file path=xl/sharedStrings.xml><?xml version="1.0" encoding="utf-8"?>
<sst xmlns="http://schemas.openxmlformats.org/spreadsheetml/2006/main" count="542" uniqueCount="295">
  <si>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</si>
  <si>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</si>
  <si>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</si>
  <si>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</si>
  <si>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</si>
  <si>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</si>
  <si>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</si>
  <si>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</si>
  <si>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</si>
  <si>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</si>
  <si>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</si>
  <si>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</si>
  <si>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</si>
  <si>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</si>
  <si>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</si>
  <si>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</si>
  <si>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</si>
  <si>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</si>
  <si>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</si>
  <si>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</si>
  <si>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</si>
  <si>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</si>
  <si>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</si>
  <si>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</si>
  <si>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</si>
  <si>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</si>
  <si>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</si>
  <si>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</si>
  <si>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</si>
  <si>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</si>
  <si>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</si>
  <si>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</si>
  <si>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</si>
  <si>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</si>
  <si>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</si>
  <si>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</si>
  <si>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</si>
  <si>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</si>
  <si>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</si>
  <si>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</si>
  <si>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</si>
  <si>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</si>
  <si>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</si>
  <si>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</si>
  <si>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</si>
  <si>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</si>
  <si>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</si>
  <si>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</si>
  <si>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</si>
  <si>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</si>
  <si>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</si>
  <si>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</si>
  <si>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</si>
  <si>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</si>
  <si>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</si>
  <si>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</si>
  <si>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</si>
  <si>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</si>
  <si>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</si>
  <si>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</si>
  <si>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</si>
  <si>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</si>
  <si>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</si>
  <si>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</si>
  <si>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</si>
  <si>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</si>
  <si>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</si>
  <si>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</si>
  <si>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</si>
  <si>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</si>
  <si>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</si>
  <si>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</si>
  <si>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</si>
  <si>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</si>
  <si>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</si>
  <si>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</si>
  <si>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</si>
  <si>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</si>
  <si>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</si>
  <si>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</si>
  <si>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</si>
  <si>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</si>
  <si>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</si>
  <si>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</si>
  <si>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</si>
  <si>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</si>
  <si>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</si>
  <si>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</si>
  <si>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FUENTE: Censo de población y vivienda 2010, INEGI</t>
  </si>
  <si>
    <t>SUBTOTAL</t>
  </si>
  <si>
    <t>Fondo del Estado</t>
  </si>
  <si>
    <t>MONTO</t>
  </si>
  <si>
    <t>3.68% IGUAL</t>
  </si>
  <si>
    <t>3.68% Igual para todos</t>
  </si>
  <si>
    <t>TOTAL</t>
  </si>
  <si>
    <t>POBLACIÓN</t>
  </si>
  <si>
    <t>50% Restante según Art 14 Fracc I</t>
  </si>
  <si>
    <t>50% Restante por Habitantes</t>
  </si>
  <si>
    <t>Restante</t>
  </si>
  <si>
    <t>50% Rest Población</t>
  </si>
  <si>
    <t>50% Rest
Art 14 fracc I</t>
  </si>
  <si>
    <t>Porcentaje de 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</si>
  <si>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</si>
  <si>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</si>
  <si>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</si>
  <si>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</si>
  <si>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Los montos no incluyen descuentos ni compensación alguna.</t>
  </si>
  <si>
    <t>80% de participaciones</t>
  </si>
  <si>
    <t>Distribución</t>
  </si>
  <si>
    <t>Porcentaje distribución</t>
  </si>
  <si>
    <t>Monto de distribucion de participaciones</t>
  </si>
  <si>
    <t>Fondo de Compensacion ISAN</t>
  </si>
  <si>
    <t xml:space="preserve">Impuesto sobre Adquisición de Vehículos Nuevos (ISAN) </t>
  </si>
  <si>
    <t xml:space="preserve"> </t>
  </si>
  <si>
    <t>COORDINACIÓN DE PLANEACIÓN HACENDARIA</t>
  </si>
  <si>
    <t>POBLACIÓN 2020</t>
  </si>
  <si>
    <t>FUENTE: CENSO DE POBLACION Y VIVIENDA 2020, INEGI</t>
  </si>
  <si>
    <t>Fondo de Fomento Municipal (FFM)70%</t>
  </si>
  <si>
    <t>Fondo de Fomento Municipal (FFM)30%</t>
  </si>
  <si>
    <t>ISR Enajenación de Inmuebles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</si>
  <si>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</si>
  <si>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</si>
  <si>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</si>
  <si>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</si>
  <si>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</si>
  <si>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</si>
  <si>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</si>
  <si>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</si>
  <si>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</si>
  <si>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</si>
  <si>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</si>
  <si>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</si>
  <si>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</si>
  <si>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</si>
  <si>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</si>
  <si>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</si>
  <si>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</si>
  <si>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</si>
  <si>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</si>
  <si>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</si>
  <si>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</si>
  <si>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</si>
  <si>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</si>
  <si>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</si>
  <si>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</si>
  <si>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</si>
  <si>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</si>
  <si>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</si>
  <si>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</si>
  <si>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</si>
  <si>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</si>
  <si>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</si>
  <si>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</si>
  <si>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</si>
  <si>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</si>
  <si>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</si>
  <si>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</si>
  <si>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</si>
  <si>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</si>
  <si>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</si>
  <si>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</si>
  <si>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</si>
  <si>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</si>
  <si>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</si>
  <si>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</si>
  <si>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</si>
  <si>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</si>
  <si>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</si>
  <si>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</si>
  <si>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</si>
  <si>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</si>
  <si>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</si>
  <si>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</si>
  <si>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</si>
  <si>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</si>
  <si>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</si>
  <si>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</si>
  <si>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</si>
  <si>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FACTURACIÓN  2019
(2015-2019)</t>
  </si>
  <si>
    <t>RECAUDACIÓN 2020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</si>
  <si>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</si>
  <si>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</si>
  <si>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</si>
  <si>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</si>
  <si>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</si>
  <si>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</si>
  <si>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</si>
  <si>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</si>
  <si>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</si>
  <si>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</si>
  <si>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</si>
  <si>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</si>
  <si>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</si>
  <si>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</si>
  <si>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</si>
  <si>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</si>
  <si>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</si>
  <si>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</si>
  <si>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</si>
  <si>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</si>
  <si>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</si>
  <si>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</si>
  <si>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</si>
  <si>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</si>
  <si>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</si>
  <si>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</si>
  <si>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</si>
  <si>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</si>
  <si>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</si>
  <si>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</si>
  <si>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</si>
  <si>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</si>
  <si>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</si>
  <si>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</si>
  <si>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</si>
  <si>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</si>
  <si>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</si>
  <si>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</si>
  <si>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</si>
  <si>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</si>
  <si>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</si>
  <si>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</si>
  <si>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</si>
  <si>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</si>
  <si>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</si>
  <si>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</si>
  <si>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</si>
  <si>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</si>
  <si>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</si>
  <si>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</si>
  <si>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</si>
  <si>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</si>
  <si>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</si>
  <si>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</si>
  <si>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</si>
  <si>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</si>
  <si>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</si>
  <si>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</si>
  <si>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</si>
  <si>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</si>
  <si>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TERRITORIO INEGI 2020 NL PUBLICACIÓN</t>
  </si>
  <si>
    <t>Fuente: Panorama Sociodemografico de Nuevo León. Censo de Población y Vivienda 2020. INEGI</t>
  </si>
  <si>
    <t>Mes</t>
  </si>
  <si>
    <t>POBLACION EN POBREZA DEL MUNICIPIO  i
2015</t>
  </si>
  <si>
    <t>POBLACION EN POBREZA DEL MUNICIPIO i
2020</t>
  </si>
  <si>
    <t>INCIDENCIA DE LA POBREZA EN EL MUNICIPIO i 
2020</t>
  </si>
  <si>
    <t>CARENCIAS PROMEDIO EN SITUACION DE POBREZA 2020</t>
  </si>
  <si>
    <t>INTENSIDAD DE LA POBREZA EN EL MUNICIPIO i</t>
  </si>
  <si>
    <t>COEFICIENTE INTENSIDAD DE LA POBREZA EN EL MUNICIPIO i</t>
  </si>
  <si>
    <t>COEFICIENTE INTENSIDAD DE LA POBREZA EN EL MUNICPIO i
85%</t>
  </si>
  <si>
    <t>EFICACIA EN LA DISMINUCION DE LA POBREZA EN EL MUNICIPIO i</t>
  </si>
  <si>
    <t>COEFICIENTE DE EFICACIA EN LA DISMINUCION DE LA POBREZA EN EL MUNICIPIO i</t>
  </si>
  <si>
    <t>15% COEFICIENTE DE EFICACIA</t>
  </si>
  <si>
    <t>PP2i</t>
  </si>
  <si>
    <t>PP1i</t>
  </si>
  <si>
    <t>ICPi</t>
  </si>
  <si>
    <t>CPP1i</t>
  </si>
  <si>
    <t>IPi =CPP1i*ICPi</t>
  </si>
  <si>
    <t>IPi/∑IPi</t>
  </si>
  <si>
    <t>80% * IPi/∑IPi</t>
  </si>
  <si>
    <t>EPi =PP2i/PP1i</t>
  </si>
  <si>
    <t>EPi/∑EPi</t>
  </si>
  <si>
    <t>20% EPi/∑EPi</t>
  </si>
  <si>
    <t>COEFICIENTE DE DISTRIBUCIÓN ANTES DE GARANTÍA</t>
  </si>
  <si>
    <t>PROPORCION DE RECAUDACIÓN</t>
  </si>
  <si>
    <t>RECAUDACIÓN PONDERADO POR EFICIENCIA</t>
  </si>
  <si>
    <t>MONTO OBS. + ESTIM. DE PARTICIPACIONES</t>
  </si>
  <si>
    <t>BGt-2</t>
  </si>
  <si>
    <t>RPt-1</t>
  </si>
  <si>
    <t>FUENTE:
Facturación de Predial.- Instituto Registral y Catastral
Recaudación de Predial.- Municipios del Estado
Población.- CENSO POBLACION 2020
Territorio.- INEGI
Variables de Carencia Social 2000 y 2010.- Censo de población y vivienda, INEGI</t>
  </si>
  <si>
    <t>CÁLCULO DE DISTRIBUCIÓN DEL FONDO DE ULTRACRECIMIENTO ENERO 2022</t>
  </si>
  <si>
    <t>SECRETARÍA DE FINANZAS Y TESORERÍA GENERAL DEL ESTADO</t>
  </si>
  <si>
    <t>PERSONAS EN POBREZA 2015</t>
  </si>
  <si>
    <t>PERSONAS EN POBREZA 2020</t>
  </si>
  <si>
    <t>CARENCIAS PROMEDIO EN SITUACION DE POBREZA 2015</t>
  </si>
  <si>
    <t>INCIDENCIA DE LA POBREZA 2015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</si>
  <si>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</si>
  <si>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</si>
  <si>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</si>
  <si>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</si>
  <si>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</si>
  <si>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</si>
  <si>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</si>
  <si>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</si>
  <si>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ICPi=(PP1i/∑PP1i)</t>
  </si>
  <si>
    <t>IP=(ICPi*CPP!i)</t>
  </si>
  <si>
    <t>IP/∑IP</t>
  </si>
  <si>
    <t>(0.85*IP/∑IP)(Monto)</t>
  </si>
  <si>
    <t>EP=PP2i/PP1i</t>
  </si>
  <si>
    <t>EP/∑EP</t>
  </si>
  <si>
    <t>(0.15*(EP/∑EP)(Monto)</t>
  </si>
  <si>
    <t>CDPEi</t>
  </si>
  <si>
    <t>Ajuste FOFIR</t>
  </si>
  <si>
    <t>Faltante Inicial de FEIEF (FGP FEIEF)</t>
  </si>
  <si>
    <t>Participaciones 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</si>
</sst>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#,##0.00000000;\-#,##0.00000000"/>
    <numFmt numFmtId="171" formatCode="0.00000000%"/>
    <numFmt numFmtId="172" formatCode="_(* #,##0.000000_);_(* \(#,##0.000000\);_(* &quot;-&quot;??_);_(@_)"/>
    <numFmt numFmtId="173" formatCode="0.000%"/>
    <numFmt numFmtId="174" formatCode="General_)"/>
    <numFmt numFmtId="175" formatCode="#,##0\ &quot;$&quot;;[Red]\-#,##0\ &quot;$&quot;"/>
    <numFmt numFmtId="176" formatCode="_-[$€-2]* #,##0.00_-;\-[$€-2]* #,##0.00_-;_-[$€-2]* &quot;-&quot;??_-"/>
    <numFmt numFmtId="177" formatCode="\U\ #,##0.00"/>
    <numFmt numFmtId="178" formatCode="_-* #,##0_-;\-* #,##0_-;_-* &quot;-&quot;??_-;_-@_-"/>
    <numFmt numFmtId="179" formatCode="#,##0.000000000"/>
    <numFmt numFmtId="180" formatCode="#,##0.000000000;\-#,##0.000000000"/>
    <numFmt numFmtId="181" formatCode="#,##0.0000000000;\-#,##0.0000000000"/>
    <numFmt numFmtId="182" formatCode="###\ ###\ ###\ ##0"/>
    <numFmt numFmtId="183" formatCode="0.0000000"/>
    <numFmt numFmtId="184" formatCode="#,##0.000000;\-#,##0.000000"/>
    <numFmt numFmtId="185" formatCode="0.000000%"/>
    <numFmt numFmtId="186" formatCode="#,##0.000000;[Red]\-#,##0.000000"/>
    <numFmt numFmtId="187" formatCode="_(* #,##0.0000000_);_(* \(#,##0.0000000\);_(* &quot;-&quot;??_);_(@_)"/>
    <numFmt numFmtId="188" formatCode="#,##0.0000000;\-#,##0.0000000"/>
  </numFmts>
  <fonts count="5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vertAlign val="subscript"/>
      <sz val="8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7" fontId="3" fillId="0" borderId="0"/>
    <xf numFmtId="166" fontId="5" fillId="0" borderId="0" applyFont="0" applyFill="0" applyBorder="0" applyAlignment="0" applyProtection="0">
      <alignment horizontal="right"/>
    </xf>
    <xf numFmtId="174" fontId="5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4" borderId="0" applyNumberFormat="0" applyBorder="0" applyAlignment="0" applyProtection="0"/>
    <xf numFmtId="0" fontId="21" fillId="16" borderId="17" applyNumberFormat="0" applyAlignment="0" applyProtection="0"/>
    <xf numFmtId="0" fontId="22" fillId="17" borderId="18" applyNumberFormat="0" applyAlignment="0" applyProtection="0"/>
    <xf numFmtId="0" fontId="23" fillId="0" borderId="19" applyNumberFormat="0" applyFill="0" applyAlignment="0" applyProtection="0"/>
    <xf numFmtId="0" fontId="24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21" borderId="0" applyNumberFormat="0" applyBorder="0" applyAlignment="0" applyProtection="0"/>
    <xf numFmtId="0" fontId="25" fillId="7" borderId="17" applyNumberFormat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6" fillId="3" borderId="0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7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23" borderId="2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16" borderId="21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2" applyNumberFormat="0" applyFill="0" applyAlignment="0" applyProtection="0"/>
    <xf numFmtId="0" fontId="32" fillId="0" borderId="23" applyNumberFormat="0" applyFill="0" applyAlignment="0" applyProtection="0"/>
    <xf numFmtId="0" fontId="24" fillId="0" borderId="24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25" applyNumberFormat="0" applyFill="0" applyAlignment="0" applyProtection="0"/>
    <xf numFmtId="177" fontId="35" fillId="0" borderId="0" applyFont="0" applyFill="0" applyBorder="0" applyAlignment="0" applyProtection="0">
      <alignment horizontal="right"/>
    </xf>
    <xf numFmtId="0" fontId="1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horizontal="right"/>
    </xf>
  </cellStyleXfs>
  <cellXfs count="301">
    <xf numFmtId="0" fontId="0" fillId="0" borderId="0" xfId="0"/>
    <xf numFmtId="37" fontId="4" fillId="0" borderId="0" xfId="3" applyFont="1" applyAlignment="1" applyProtection="1">
      <protection hidden="1"/>
    </xf>
    <xf numFmtId="37" fontId="5" fillId="0" borderId="0" xfId="3" applyFont="1" applyProtection="1">
      <protection hidden="1"/>
    </xf>
    <xf numFmtId="37" fontId="4" fillId="0" borderId="0" xfId="3" applyFont="1" applyAlignment="1" applyProtection="1">
      <alignment horizontal="center"/>
      <protection hidden="1"/>
    </xf>
    <xf numFmtId="37" fontId="5" fillId="0" borderId="0" xfId="3" applyFont="1" applyFill="1" applyProtection="1">
      <protection hidden="1"/>
    </xf>
    <xf numFmtId="37" fontId="7" fillId="0" borderId="2" xfId="3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Fill="1" applyBorder="1" applyAlignment="1" applyProtection="1">
      <alignment horizontal="center" vertical="center" wrapText="1"/>
      <protection hidden="1"/>
    </xf>
    <xf numFmtId="9" fontId="7" fillId="0" borderId="2" xfId="2" applyFont="1" applyFill="1" applyBorder="1" applyAlignment="1" applyProtection="1">
      <alignment horizontal="center" vertical="center" wrapText="1"/>
      <protection hidden="1"/>
    </xf>
    <xf numFmtId="164" fontId="8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7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Fill="1" applyBorder="1" applyAlignment="1" applyProtection="1">
      <alignment horizontal="center" vertical="center" wrapText="1"/>
      <protection hidden="1"/>
    </xf>
    <xf numFmtId="37" fontId="9" fillId="0" borderId="0" xfId="3" applyFont="1" applyProtection="1">
      <protection hidden="1"/>
    </xf>
    <xf numFmtId="37" fontId="13" fillId="0" borderId="0" xfId="3" applyFont="1" applyProtection="1">
      <protection hidden="1"/>
    </xf>
    <xf numFmtId="165" fontId="5" fillId="0" borderId="0" xfId="3" applyNumberFormat="1" applyFont="1" applyProtection="1">
      <protection hidden="1"/>
    </xf>
    <xf numFmtId="164" fontId="5" fillId="0" borderId="0" xfId="3" applyNumberFormat="1" applyFont="1" applyProtection="1">
      <protection hidden="1"/>
    </xf>
    <xf numFmtId="0" fontId="5" fillId="0" borderId="0" xfId="46"/>
    <xf numFmtId="0" fontId="5" fillId="0" borderId="0" xfId="46" applyFont="1" applyBorder="1" applyAlignment="1">
      <alignment vertical="center"/>
    </xf>
    <xf numFmtId="3" fontId="5" fillId="0" borderId="0" xfId="46" applyNumberFormat="1" applyBorder="1" applyAlignment="1">
      <alignment horizontal="center" vertical="center"/>
    </xf>
    <xf numFmtId="0" fontId="5" fillId="0" borderId="0" xfId="46" applyBorder="1" applyAlignment="1">
      <alignment horizontal="center" vertical="center"/>
    </xf>
    <xf numFmtId="0" fontId="5" fillId="0" borderId="0" xfId="46" applyFont="1"/>
    <xf numFmtId="0" fontId="7" fillId="0" borderId="3" xfId="46" applyFont="1" applyBorder="1" applyAlignment="1">
      <alignment horizontal="center" vertical="center" wrapText="1"/>
    </xf>
    <xf numFmtId="0" fontId="5" fillId="0" borderId="3" xfId="46" applyFont="1" applyBorder="1" applyAlignment="1">
      <alignment vertical="center" wrapText="1"/>
    </xf>
    <xf numFmtId="0" fontId="7" fillId="0" borderId="3" xfId="46" applyFont="1" applyBorder="1" applyAlignment="1">
      <alignment horizontal="center" wrapText="1"/>
    </xf>
    <xf numFmtId="10" fontId="5" fillId="0" borderId="3" xfId="46" applyNumberFormat="1" applyBorder="1" applyAlignment="1">
      <alignment vertical="center"/>
    </xf>
    <xf numFmtId="0" fontId="0" fillId="0" borderId="3" xfId="46" applyFont="1" applyBorder="1" applyAlignment="1">
      <alignment vertical="center" wrapText="1"/>
    </xf>
    <xf numFmtId="169" fontId="7" fillId="0" borderId="3" xfId="1" applyNumberFormat="1" applyFont="1" applyBorder="1" applyAlignment="1">
      <alignment vertical="center"/>
    </xf>
    <xf numFmtId="3" fontId="7" fillId="0" borderId="0" xfId="46" applyNumberFormat="1" applyFont="1"/>
    <xf numFmtId="38" fontId="5" fillId="0" borderId="3" xfId="46" applyNumberFormat="1" applyFont="1" applyBorder="1" applyAlignment="1">
      <alignment vertical="center" wrapText="1"/>
    </xf>
    <xf numFmtId="38" fontId="5" fillId="0" borderId="3" xfId="46" applyNumberFormat="1" applyBorder="1" applyAlignment="1">
      <alignment vertical="center"/>
    </xf>
    <xf numFmtId="38" fontId="7" fillId="0" borderId="3" xfId="46" applyNumberFormat="1" applyFont="1" applyBorder="1" applyAlignment="1">
      <alignment vertical="center"/>
    </xf>
    <xf numFmtId="178" fontId="7" fillId="24" borderId="0" xfId="40" applyNumberFormat="1" applyFont="1" applyFill="1" applyAlignment="1"/>
    <xf numFmtId="37" fontId="5" fillId="24" borderId="0" xfId="3" applyFont="1" applyFill="1" applyProtection="1">
      <protection hidden="1"/>
    </xf>
    <xf numFmtId="37" fontId="4" fillId="24" borderId="0" xfId="3" applyFont="1" applyFill="1" applyAlignment="1" applyProtection="1">
      <alignment horizontal="center"/>
      <protection hidden="1"/>
    </xf>
    <xf numFmtId="0" fontId="6" fillId="24" borderId="1" xfId="0" applyFont="1" applyFill="1" applyBorder="1" applyAlignment="1">
      <alignment horizontal="center"/>
    </xf>
    <xf numFmtId="37" fontId="7" fillId="24" borderId="2" xfId="3" applyFont="1" applyFill="1" applyBorder="1" applyAlignment="1" applyProtection="1">
      <alignment horizontal="center" vertical="center" wrapText="1"/>
      <protection hidden="1"/>
    </xf>
    <xf numFmtId="0" fontId="7" fillId="24" borderId="3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Protection="1">
      <protection hidden="1"/>
    </xf>
    <xf numFmtId="37" fontId="5" fillId="24" borderId="5" xfId="3" applyFont="1" applyFill="1" applyBorder="1" applyAlignment="1" applyProtection="1">
      <alignment horizontal="left"/>
      <protection hidden="1"/>
    </xf>
    <xf numFmtId="169" fontId="5" fillId="24" borderId="6" xfId="1" applyNumberFormat="1" applyFont="1" applyFill="1" applyBorder="1" applyAlignment="1" applyProtection="1">
      <protection hidden="1"/>
    </xf>
    <xf numFmtId="169" fontId="15" fillId="24" borderId="6" xfId="1" applyNumberFormat="1" applyFont="1" applyFill="1" applyBorder="1" applyProtection="1">
      <protection hidden="1"/>
    </xf>
    <xf numFmtId="169" fontId="5" fillId="24" borderId="8" xfId="1" applyNumberFormat="1" applyFont="1" applyFill="1" applyBorder="1" applyProtection="1">
      <protection hidden="1"/>
    </xf>
    <xf numFmtId="37" fontId="5" fillId="24" borderId="9" xfId="3" applyFont="1" applyFill="1" applyBorder="1" applyAlignment="1" applyProtection="1">
      <alignment horizontal="left"/>
      <protection hidden="1"/>
    </xf>
    <xf numFmtId="169" fontId="5" fillId="24" borderId="10" xfId="1" applyNumberFormat="1" applyFont="1" applyFill="1" applyBorder="1" applyAlignment="1" applyProtection="1">
      <protection hidden="1"/>
    </xf>
    <xf numFmtId="169" fontId="15" fillId="24" borderId="10" xfId="1" applyNumberFormat="1" applyFont="1" applyFill="1" applyBorder="1" applyProtection="1">
      <protection hidden="1"/>
    </xf>
    <xf numFmtId="169" fontId="5" fillId="24" borderId="12" xfId="1" applyNumberFormat="1" applyFont="1" applyFill="1" applyBorder="1" applyProtection="1">
      <protection hidden="1"/>
    </xf>
    <xf numFmtId="37" fontId="7" fillId="24" borderId="26" xfId="3" applyFont="1" applyFill="1" applyBorder="1" applyAlignment="1" applyProtection="1">
      <alignment horizontal="left"/>
      <protection hidden="1"/>
    </xf>
    <xf numFmtId="169" fontId="7" fillId="24" borderId="27" xfId="1" applyNumberFormat="1" applyFont="1" applyFill="1" applyBorder="1" applyAlignment="1" applyProtection="1">
      <protection hidden="1"/>
    </xf>
    <xf numFmtId="169" fontId="17" fillId="24" borderId="27" xfId="1" applyNumberFormat="1" applyFont="1" applyFill="1" applyBorder="1" applyProtection="1">
      <protection hidden="1"/>
    </xf>
    <xf numFmtId="37" fontId="7" fillId="24" borderId="30" xfId="3" applyFont="1" applyFill="1" applyBorder="1" applyAlignment="1" applyProtection="1">
      <alignment horizontal="left"/>
      <protection hidden="1"/>
    </xf>
    <xf numFmtId="170" fontId="5" fillId="24" borderId="30" xfId="3" applyNumberFormat="1" applyFont="1" applyFill="1" applyBorder="1" applyAlignment="1" applyProtection="1">
      <protection hidden="1"/>
    </xf>
    <xf numFmtId="171" fontId="15" fillId="24" borderId="30" xfId="2" applyNumberFormat="1" applyFont="1" applyFill="1" applyBorder="1" applyProtection="1">
      <protection hidden="1"/>
    </xf>
    <xf numFmtId="169" fontId="5" fillId="24" borderId="30" xfId="1" applyNumberFormat="1" applyFont="1" applyFill="1" applyBorder="1" applyProtection="1">
      <protection hidden="1"/>
    </xf>
    <xf numFmtId="173" fontId="5" fillId="24" borderId="0" xfId="2" applyNumberFormat="1" applyFont="1" applyFill="1" applyProtection="1">
      <protection hidden="1"/>
    </xf>
    <xf numFmtId="0" fontId="7" fillId="24" borderId="2" xfId="0" applyFont="1" applyFill="1" applyBorder="1" applyAlignment="1" applyProtection="1">
      <alignment horizontal="center" vertical="center" wrapText="1"/>
      <protection hidden="1"/>
    </xf>
    <xf numFmtId="37" fontId="7" fillId="24" borderId="4" xfId="3" applyFont="1" applyFill="1" applyBorder="1" applyAlignment="1" applyProtection="1">
      <alignment horizontal="center" vertical="center" wrapText="1"/>
      <protection hidden="1"/>
    </xf>
    <xf numFmtId="0" fontId="7" fillId="24" borderId="4" xfId="0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Protection="1"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" fontId="15" fillId="24" borderId="6" xfId="0" applyNumberFormat="1" applyFont="1" applyFill="1" applyBorder="1" applyProtection="1">
      <protection hidden="1"/>
    </xf>
    <xf numFmtId="167" fontId="5" fillId="24" borderId="8" xfId="2" applyNumberFormat="1" applyFont="1" applyFill="1" applyBorder="1" applyProtection="1">
      <protection hidden="1"/>
    </xf>
    <xf numFmtId="3" fontId="15" fillId="24" borderId="10" xfId="0" applyNumberFormat="1" applyFont="1" applyFill="1" applyBorder="1" applyProtection="1">
      <protection hidden="1"/>
    </xf>
    <xf numFmtId="167" fontId="5" fillId="24" borderId="12" xfId="2" applyNumberFormat="1" applyFont="1" applyFill="1" applyBorder="1" applyProtection="1">
      <protection hidden="1"/>
    </xf>
    <xf numFmtId="37" fontId="7" fillId="24" borderId="13" xfId="3" applyFont="1" applyFill="1" applyBorder="1" applyAlignment="1" applyProtection="1">
      <alignment horizontal="left"/>
      <protection hidden="1"/>
    </xf>
    <xf numFmtId="3" fontId="15" fillId="24" borderId="14" xfId="0" applyNumberFormat="1" applyFont="1" applyFill="1" applyBorder="1" applyProtection="1">
      <protection hidden="1"/>
    </xf>
    <xf numFmtId="179" fontId="15" fillId="24" borderId="16" xfId="0" applyNumberFormat="1" applyFont="1" applyFill="1" applyBorder="1" applyProtection="1">
      <protection hidden="1"/>
    </xf>
    <xf numFmtId="37" fontId="7" fillId="24" borderId="0" xfId="3" applyFont="1" applyFill="1" applyBorder="1" applyAlignment="1" applyProtection="1">
      <alignment horizontal="left"/>
      <protection hidden="1"/>
    </xf>
    <xf numFmtId="3" fontId="15" fillId="24" borderId="0" xfId="0" applyNumberFormat="1" applyFont="1" applyFill="1" applyBorder="1" applyProtection="1">
      <protection hidden="1"/>
    </xf>
    <xf numFmtId="167" fontId="5" fillId="24" borderId="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0" fontId="37" fillId="25" borderId="31" xfId="0" applyFont="1" applyFill="1" applyBorder="1" applyAlignment="1" applyProtection="1">
      <alignment horizontal="center" vertical="center" wrapText="1"/>
    </xf>
    <xf numFmtId="0" fontId="37" fillId="24" borderId="32" xfId="0" applyFont="1" applyFill="1" applyBorder="1" applyAlignment="1" applyProtection="1">
      <alignment horizontal="center" vertical="center" wrapText="1"/>
    </xf>
    <xf numFmtId="0" fontId="37" fillId="24" borderId="0" xfId="0" applyFont="1" applyFill="1" applyBorder="1" applyAlignment="1" applyProtection="1">
      <alignment horizontal="center" vertical="center" wrapText="1"/>
    </xf>
    <xf numFmtId="0" fontId="37" fillId="24" borderId="33" xfId="0" applyFont="1" applyFill="1" applyBorder="1" applyAlignment="1" applyProtection="1">
      <alignment horizontal="center" vertical="center" wrapText="1"/>
    </xf>
    <xf numFmtId="0" fontId="39" fillId="26" borderId="32" xfId="0" applyFont="1" applyFill="1" applyBorder="1" applyAlignment="1" applyProtection="1">
      <alignment horizontal="left" vertical="center" wrapText="1"/>
    </xf>
    <xf numFmtId="0" fontId="39" fillId="26" borderId="0" xfId="0" applyFont="1" applyFill="1" applyBorder="1" applyAlignment="1" applyProtection="1">
      <alignment horizontal="left" vertical="center" wrapText="1"/>
    </xf>
    <xf numFmtId="182" fontId="39" fillId="26" borderId="0" xfId="0" applyNumberFormat="1" applyFont="1" applyFill="1" applyBorder="1" applyAlignment="1" applyProtection="1">
      <alignment horizontal="right" vertical="center" wrapText="1"/>
    </xf>
    <xf numFmtId="0" fontId="40" fillId="27" borderId="32" xfId="0" applyFont="1" applyFill="1" applyBorder="1" applyAlignment="1" applyProtection="1">
      <alignment horizontal="left" vertical="center" wrapText="1"/>
    </xf>
    <xf numFmtId="0" fontId="40" fillId="27" borderId="0" xfId="0" applyFont="1" applyFill="1" applyBorder="1" applyAlignment="1" applyProtection="1">
      <alignment horizontal="left" vertical="center" wrapText="1"/>
    </xf>
    <xf numFmtId="182" fontId="40" fillId="27" borderId="0" xfId="0" applyNumberFormat="1" applyFont="1" applyFill="1" applyBorder="1" applyAlignment="1" applyProtection="1">
      <alignment horizontal="right" vertical="center" wrapText="1"/>
    </xf>
    <xf numFmtId="182" fontId="40" fillId="27" borderId="33" xfId="0" applyNumberFormat="1" applyFont="1" applyFill="1" applyBorder="1" applyAlignment="1" applyProtection="1">
      <alignment horizontal="right" vertical="center" wrapText="1"/>
    </xf>
    <xf numFmtId="0" fontId="40" fillId="26" borderId="32" xfId="0" applyFont="1" applyFill="1" applyBorder="1" applyAlignment="1" applyProtection="1">
      <alignment horizontal="left" vertical="center" wrapText="1"/>
    </xf>
    <xf numFmtId="0" fontId="40" fillId="26" borderId="0" xfId="0" applyFont="1" applyFill="1" applyBorder="1" applyAlignment="1" applyProtection="1">
      <alignment horizontal="left" vertical="center" wrapText="1"/>
    </xf>
    <xf numFmtId="182" fontId="40" fillId="26" borderId="0" xfId="0" applyNumberFormat="1" applyFont="1" applyFill="1" applyBorder="1" applyAlignment="1" applyProtection="1">
      <alignment horizontal="right" vertical="center" wrapText="1"/>
    </xf>
    <xf numFmtId="182" fontId="40" fillId="26" borderId="33" xfId="0" applyNumberFormat="1" applyFont="1" applyFill="1" applyBorder="1" applyAlignment="1" applyProtection="1">
      <alignment horizontal="right" vertical="center" wrapText="1"/>
    </xf>
    <xf numFmtId="0" fontId="40" fillId="27" borderId="34" xfId="0" applyFont="1" applyFill="1" applyBorder="1" applyAlignment="1" applyProtection="1">
      <alignment horizontal="left" vertical="center" wrapText="1"/>
    </xf>
    <xf numFmtId="0" fontId="40" fillId="27" borderId="35" xfId="0" applyFont="1" applyFill="1" applyBorder="1" applyAlignment="1" applyProtection="1">
      <alignment horizontal="left" vertical="center" wrapText="1"/>
    </xf>
    <xf numFmtId="182" fontId="40" fillId="27" borderId="35" xfId="0" applyNumberFormat="1" applyFont="1" applyFill="1" applyBorder="1" applyAlignment="1" applyProtection="1">
      <alignment horizontal="right" vertical="center" wrapText="1"/>
    </xf>
    <xf numFmtId="182" fontId="40" fillId="27" borderId="36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169" fontId="17" fillId="24" borderId="16" xfId="1" applyNumberFormat="1" applyFont="1" applyFill="1" applyBorder="1" applyProtection="1">
      <protection hidden="1"/>
    </xf>
    <xf numFmtId="38" fontId="5" fillId="0" borderId="37" xfId="46" applyNumberFormat="1" applyFont="1" applyBorder="1" applyAlignment="1">
      <alignment vertical="center" wrapText="1"/>
    </xf>
    <xf numFmtId="38" fontId="7" fillId="0" borderId="38" xfId="46" applyNumberFormat="1" applyFont="1" applyBorder="1" applyAlignment="1">
      <alignment vertical="center"/>
    </xf>
    <xf numFmtId="9" fontId="7" fillId="24" borderId="4" xfId="2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Alignment="1" applyProtection="1">
      <alignment horizontal="center" vertical="center" wrapText="1"/>
      <protection hidden="1"/>
    </xf>
    <xf numFmtId="164" fontId="8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7" fillId="24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24" borderId="4" xfId="0" applyFont="1" applyFill="1" applyBorder="1" applyAlignment="1" applyProtection="1">
      <alignment horizontal="center" vertical="center" wrapText="1"/>
      <protection hidden="1"/>
    </xf>
    <xf numFmtId="37" fontId="5" fillId="24" borderId="0" xfId="3" applyFont="1" applyFill="1" applyBorder="1" applyProtection="1">
      <protection hidden="1"/>
    </xf>
    <xf numFmtId="0" fontId="7" fillId="24" borderId="0" xfId="0" applyFont="1" applyFill="1" applyBorder="1" applyAlignment="1" applyProtection="1">
      <alignment horizontal="center" vertical="center" wrapText="1"/>
      <protection hidden="1"/>
    </xf>
    <xf numFmtId="165" fontId="9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Alignment="1" applyProtection="1">
      <alignment horizontal="center" vertical="center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9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9" fillId="24" borderId="0" xfId="4" applyFont="1" applyFill="1" applyBorder="1" applyAlignment="1" applyProtection="1">
      <alignment horizontal="center" vertical="center" wrapText="1"/>
      <protection hidden="1"/>
    </xf>
    <xf numFmtId="165" fontId="13" fillId="24" borderId="0" xfId="3" applyNumberFormat="1" applyFont="1" applyFill="1" applyProtection="1">
      <protection hidden="1"/>
    </xf>
    <xf numFmtId="164" fontId="14" fillId="24" borderId="0" xfId="0" applyNumberFormat="1" applyFont="1" applyFill="1" applyAlignment="1" applyProtection="1">
      <alignment horizontal="center" vertical="center" wrapText="1"/>
      <protection hidden="1"/>
    </xf>
    <xf numFmtId="165" fontId="13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Alignment="1" applyProtection="1">
      <alignment horizontal="center" vertical="center" wrapText="1"/>
      <protection hidden="1"/>
    </xf>
    <xf numFmtId="37" fontId="9" fillId="24" borderId="0" xfId="3" applyFont="1" applyFill="1" applyAlignment="1" applyProtection="1">
      <alignment horizontal="center" vertical="center" wrapText="1"/>
      <protection hidden="1"/>
    </xf>
    <xf numFmtId="165" fontId="5" fillId="24" borderId="6" xfId="2" applyNumberFormat="1" applyFont="1" applyFill="1" applyBorder="1" applyProtection="1">
      <protection hidden="1"/>
    </xf>
    <xf numFmtId="169" fontId="5" fillId="24" borderId="6" xfId="1" applyNumberFormat="1" applyFont="1" applyFill="1" applyBorder="1" applyProtection="1">
      <protection hidden="1"/>
    </xf>
    <xf numFmtId="183" fontId="5" fillId="24" borderId="6" xfId="2" applyNumberFormat="1" applyFont="1" applyFill="1" applyBorder="1" applyProtection="1">
      <protection hidden="1"/>
    </xf>
    <xf numFmtId="165" fontId="5" fillId="24" borderId="7" xfId="2" applyNumberFormat="1" applyFont="1" applyFill="1" applyBorder="1" applyProtection="1">
      <protection hidden="1"/>
    </xf>
    <xf numFmtId="165" fontId="5" fillId="24" borderId="8" xfId="2" applyNumberFormat="1" applyFont="1" applyFill="1" applyBorder="1" applyProtection="1">
      <protection hidden="1"/>
    </xf>
    <xf numFmtId="37" fontId="5" fillId="24" borderId="5" xfId="3" applyFont="1" applyFill="1" applyBorder="1" applyAlignment="1" applyProtection="1">
      <protection hidden="1"/>
    </xf>
    <xf numFmtId="37" fontId="5" fillId="24" borderId="6" xfId="3" applyFont="1" applyFill="1" applyBorder="1" applyAlignment="1" applyProtection="1">
      <protection hidden="1"/>
    </xf>
    <xf numFmtId="184" fontId="5" fillId="24" borderId="6" xfId="3" applyNumberFormat="1" applyFont="1" applyFill="1" applyBorder="1" applyAlignment="1" applyProtection="1">
      <protection hidden="1"/>
    </xf>
    <xf numFmtId="172" fontId="5" fillId="24" borderId="6" xfId="1" applyNumberFormat="1" applyFont="1" applyFill="1" applyBorder="1" applyProtection="1">
      <protection hidden="1"/>
    </xf>
    <xf numFmtId="169" fontId="5" fillId="24" borderId="7" xfId="1" applyNumberFormat="1" applyFont="1" applyFill="1" applyBorder="1" applyProtection="1">
      <protection hidden="1"/>
    </xf>
    <xf numFmtId="37" fontId="5" fillId="24" borderId="5" xfId="3" applyFont="1" applyFill="1" applyBorder="1" applyProtection="1">
      <protection hidden="1"/>
    </xf>
    <xf numFmtId="37" fontId="5" fillId="24" borderId="6" xfId="3" applyFont="1" applyFill="1" applyBorder="1" applyProtection="1">
      <protection hidden="1"/>
    </xf>
    <xf numFmtId="165" fontId="5" fillId="24" borderId="10" xfId="2" applyNumberFormat="1" applyFont="1" applyFill="1" applyBorder="1" applyProtection="1">
      <protection hidden="1"/>
    </xf>
    <xf numFmtId="169" fontId="5" fillId="24" borderId="10" xfId="1" applyNumberFormat="1" applyFont="1" applyFill="1" applyBorder="1" applyProtection="1">
      <protection hidden="1"/>
    </xf>
    <xf numFmtId="183" fontId="5" fillId="24" borderId="10" xfId="2" applyNumberFormat="1" applyFont="1" applyFill="1" applyBorder="1" applyProtection="1">
      <protection hidden="1"/>
    </xf>
    <xf numFmtId="165" fontId="5" fillId="24" borderId="11" xfId="2" applyNumberFormat="1" applyFont="1" applyFill="1" applyBorder="1" applyProtection="1">
      <protection hidden="1"/>
    </xf>
    <xf numFmtId="165" fontId="5" fillId="24" borderId="12" xfId="2" applyNumberFormat="1" applyFont="1" applyFill="1" applyBorder="1" applyProtection="1">
      <protection hidden="1"/>
    </xf>
    <xf numFmtId="37" fontId="5" fillId="24" borderId="9" xfId="3" applyFont="1" applyFill="1" applyBorder="1" applyAlignment="1" applyProtection="1">
      <protection hidden="1"/>
    </xf>
    <xf numFmtId="37" fontId="5" fillId="24" borderId="10" xfId="3" applyFont="1" applyFill="1" applyBorder="1" applyAlignment="1" applyProtection="1">
      <protection hidden="1"/>
    </xf>
    <xf numFmtId="184" fontId="5" fillId="24" borderId="10" xfId="3" applyNumberFormat="1" applyFont="1" applyFill="1" applyBorder="1" applyAlignment="1" applyProtection="1">
      <protection hidden="1"/>
    </xf>
    <xf numFmtId="171" fontId="15" fillId="24" borderId="10" xfId="2" applyNumberFormat="1" applyFont="1" applyFill="1" applyBorder="1" applyProtection="1">
      <protection hidden="1"/>
    </xf>
    <xf numFmtId="38" fontId="15" fillId="24" borderId="10" xfId="2" applyNumberFormat="1" applyFont="1" applyFill="1" applyBorder="1" applyProtection="1">
      <protection hidden="1"/>
    </xf>
    <xf numFmtId="172" fontId="5" fillId="24" borderId="10" xfId="1" applyNumberFormat="1" applyFont="1" applyFill="1" applyBorder="1" applyProtection="1">
      <protection hidden="1"/>
    </xf>
    <xf numFmtId="169" fontId="5" fillId="24" borderId="11" xfId="1" applyNumberFormat="1" applyFont="1" applyFill="1" applyBorder="1" applyProtection="1">
      <protection hidden="1"/>
    </xf>
    <xf numFmtId="164" fontId="5" fillId="24" borderId="12" xfId="2" applyNumberFormat="1" applyFont="1" applyFill="1" applyBorder="1" applyProtection="1">
      <protection hidden="1"/>
    </xf>
    <xf numFmtId="37" fontId="5" fillId="24" borderId="9" xfId="3" applyFont="1" applyFill="1" applyBorder="1" applyProtection="1">
      <protection hidden="1"/>
    </xf>
    <xf numFmtId="37" fontId="5" fillId="24" borderId="10" xfId="3" applyFont="1" applyFill="1" applyBorder="1" applyProtection="1">
      <protection hidden="1"/>
    </xf>
    <xf numFmtId="37" fontId="7" fillId="24" borderId="9" xfId="3" applyFont="1" applyFill="1" applyBorder="1" applyAlignment="1" applyProtection="1">
      <alignment horizontal="left"/>
      <protection hidden="1"/>
    </xf>
    <xf numFmtId="37" fontId="7" fillId="24" borderId="10" xfId="3" applyFont="1" applyFill="1" applyBorder="1" applyProtection="1">
      <protection hidden="1"/>
    </xf>
    <xf numFmtId="169" fontId="0" fillId="24" borderId="10" xfId="1" applyNumberFormat="1" applyFont="1" applyFill="1" applyBorder="1" applyProtection="1">
      <protection hidden="1"/>
    </xf>
    <xf numFmtId="37" fontId="0" fillId="24" borderId="26" xfId="3" applyFont="1" applyFill="1" applyBorder="1" applyAlignment="1" applyProtection="1">
      <alignment horizontal="left"/>
      <protection hidden="1"/>
    </xf>
    <xf numFmtId="3" fontId="15" fillId="24" borderId="27" xfId="0" applyNumberFormat="1" applyFont="1" applyFill="1" applyBorder="1" applyProtection="1">
      <protection hidden="1"/>
    </xf>
    <xf numFmtId="165" fontId="5" fillId="24" borderId="27" xfId="2" applyNumberFormat="1" applyFont="1" applyFill="1" applyBorder="1" applyProtection="1">
      <protection hidden="1"/>
    </xf>
    <xf numFmtId="169" fontId="5" fillId="24" borderId="27" xfId="1" applyNumberFormat="1" applyFont="1" applyFill="1" applyBorder="1" applyProtection="1">
      <protection hidden="1"/>
    </xf>
    <xf numFmtId="183" fontId="5" fillId="24" borderId="27" xfId="2" applyNumberFormat="1" applyFont="1" applyFill="1" applyBorder="1" applyProtection="1">
      <protection hidden="1"/>
    </xf>
    <xf numFmtId="165" fontId="5" fillId="24" borderId="28" xfId="2" applyNumberFormat="1" applyFont="1" applyFill="1" applyBorder="1" applyProtection="1">
      <protection hidden="1"/>
    </xf>
    <xf numFmtId="165" fontId="5" fillId="24" borderId="29" xfId="2" applyNumberFormat="1" applyFont="1" applyFill="1" applyBorder="1" applyProtection="1">
      <protection hidden="1"/>
    </xf>
    <xf numFmtId="37" fontId="5" fillId="24" borderId="26" xfId="3" applyFont="1" applyFill="1" applyBorder="1" applyAlignment="1" applyProtection="1">
      <protection hidden="1"/>
    </xf>
    <xf numFmtId="37" fontId="5" fillId="24" borderId="27" xfId="3" applyFont="1" applyFill="1" applyBorder="1" applyAlignment="1" applyProtection="1">
      <protection hidden="1"/>
    </xf>
    <xf numFmtId="184" fontId="5" fillId="24" borderId="27" xfId="3" applyNumberFormat="1" applyFont="1" applyFill="1" applyBorder="1" applyAlignment="1" applyProtection="1">
      <protection hidden="1"/>
    </xf>
    <xf numFmtId="171" fontId="15" fillId="24" borderId="27" xfId="2" applyNumberFormat="1" applyFont="1" applyFill="1" applyBorder="1" applyProtection="1">
      <protection hidden="1"/>
    </xf>
    <xf numFmtId="1" fontId="16" fillId="24" borderId="27" xfId="2" applyNumberFormat="1" applyFont="1" applyFill="1" applyBorder="1" applyProtection="1">
      <protection hidden="1"/>
    </xf>
    <xf numFmtId="172" fontId="5" fillId="24" borderId="27" xfId="1" applyNumberFormat="1" applyFont="1" applyFill="1" applyBorder="1" applyProtection="1">
      <protection hidden="1"/>
    </xf>
    <xf numFmtId="169" fontId="5" fillId="24" borderId="28" xfId="1" applyNumberFormat="1" applyFont="1" applyFill="1" applyBorder="1" applyProtection="1">
      <protection hidden="1"/>
    </xf>
    <xf numFmtId="164" fontId="5" fillId="24" borderId="29" xfId="2" applyNumberFormat="1" applyFont="1" applyFill="1" applyBorder="1" applyProtection="1">
      <protection hidden="1"/>
    </xf>
    <xf numFmtId="37" fontId="5" fillId="24" borderId="26" xfId="3" applyFont="1" applyFill="1" applyBorder="1" applyProtection="1">
      <protection hidden="1"/>
    </xf>
    <xf numFmtId="37" fontId="5" fillId="24" borderId="27" xfId="3" applyFont="1" applyFill="1" applyBorder="1" applyProtection="1">
      <protection hidden="1"/>
    </xf>
    <xf numFmtId="169" fontId="7" fillId="24" borderId="14" xfId="1" applyNumberFormat="1" applyFont="1" applyFill="1" applyBorder="1" applyProtection="1">
      <protection hidden="1"/>
    </xf>
    <xf numFmtId="165" fontId="7" fillId="24" borderId="14" xfId="2" applyNumberFormat="1" applyFont="1" applyFill="1" applyBorder="1" applyProtection="1">
      <protection hidden="1"/>
    </xf>
    <xf numFmtId="183" fontId="7" fillId="24" borderId="14" xfId="2" applyNumberFormat="1" applyFont="1" applyFill="1" applyBorder="1" applyProtection="1">
      <protection hidden="1"/>
    </xf>
    <xf numFmtId="165" fontId="7" fillId="24" borderId="15" xfId="2" applyNumberFormat="1" applyFont="1" applyFill="1" applyBorder="1" applyProtection="1">
      <protection hidden="1"/>
    </xf>
    <xf numFmtId="165" fontId="7" fillId="24" borderId="16" xfId="2" applyNumberFormat="1" applyFont="1" applyFill="1" applyBorder="1" applyProtection="1">
      <protection hidden="1"/>
    </xf>
    <xf numFmtId="37" fontId="7" fillId="24" borderId="13" xfId="3" applyFont="1" applyFill="1" applyBorder="1" applyAlignment="1" applyProtection="1">
      <protection hidden="1"/>
    </xf>
    <xf numFmtId="184" fontId="7" fillId="24" borderId="14" xfId="3" applyNumberFormat="1" applyFont="1" applyFill="1" applyBorder="1" applyAlignment="1" applyProtection="1">
      <protection hidden="1"/>
    </xf>
    <xf numFmtId="169" fontId="17" fillId="24" borderId="14" xfId="1" applyNumberFormat="1" applyFont="1" applyFill="1" applyBorder="1" applyProtection="1">
      <protection hidden="1"/>
    </xf>
    <xf numFmtId="172" fontId="7" fillId="24" borderId="14" xfId="1" applyNumberFormat="1" applyFont="1" applyFill="1" applyBorder="1" applyProtection="1">
      <protection hidden="1"/>
    </xf>
    <xf numFmtId="169" fontId="7" fillId="24" borderId="15" xfId="2" applyNumberFormat="1" applyFont="1" applyFill="1" applyBorder="1" applyProtection="1">
      <protection hidden="1"/>
    </xf>
    <xf numFmtId="164" fontId="7" fillId="24" borderId="16" xfId="2" applyNumberFormat="1" applyFont="1" applyFill="1" applyBorder="1" applyProtection="1">
      <protection hidden="1"/>
    </xf>
    <xf numFmtId="37" fontId="7" fillId="24" borderId="13" xfId="3" applyFont="1" applyFill="1" applyBorder="1" applyProtection="1">
      <protection hidden="1"/>
    </xf>
    <xf numFmtId="37" fontId="7" fillId="24" borderId="14" xfId="3" applyFont="1" applyFill="1" applyBorder="1" applyProtection="1">
      <protection hidden="1"/>
    </xf>
    <xf numFmtId="165" fontId="5" fillId="24" borderId="0" xfId="3" applyNumberFormat="1" applyFont="1" applyFill="1" applyProtection="1">
      <protection hidden="1"/>
    </xf>
    <xf numFmtId="183" fontId="5" fillId="24" borderId="0" xfId="3" applyNumberFormat="1" applyFont="1" applyFill="1" applyProtection="1">
      <protection hidden="1"/>
    </xf>
    <xf numFmtId="164" fontId="5" fillId="24" borderId="0" xfId="3" applyNumberFormat="1" applyFont="1" applyFill="1" applyProtection="1">
      <protection hidden="1"/>
    </xf>
    <xf numFmtId="0" fontId="1" fillId="24" borderId="0" xfId="60" applyFill="1"/>
    <xf numFmtId="0" fontId="1" fillId="0" borderId="0" xfId="60"/>
    <xf numFmtId="0" fontId="41" fillId="28" borderId="0" xfId="60" applyFont="1" applyFill="1" applyAlignment="1">
      <alignment horizontal="center" vertical="center"/>
    </xf>
    <xf numFmtId="0" fontId="41" fillId="28" borderId="40" xfId="60" applyFont="1" applyFill="1" applyBorder="1" applyAlignment="1">
      <alignment horizontal="center" vertical="center"/>
    </xf>
    <xf numFmtId="0" fontId="41" fillId="28" borderId="39" xfId="60" applyFont="1" applyFill="1" applyBorder="1" applyAlignment="1">
      <alignment horizontal="center" vertical="center"/>
    </xf>
    <xf numFmtId="0" fontId="41" fillId="28" borderId="41" xfId="60" applyFont="1" applyFill="1" applyBorder="1" applyAlignment="1">
      <alignment horizontal="center" vertical="center"/>
    </xf>
    <xf numFmtId="0" fontId="41" fillId="26" borderId="42" xfId="60" applyFont="1" applyFill="1" applyBorder="1" applyAlignment="1">
      <alignment horizontal="center" vertical="center" wrapText="1"/>
    </xf>
    <xf numFmtId="0" fontId="41" fillId="29" borderId="43" xfId="60" applyFont="1" applyFill="1" applyBorder="1" applyAlignment="1">
      <alignment horizontal="center" vertical="center" wrapText="1"/>
    </xf>
    <xf numFmtId="0" fontId="41" fillId="30" borderId="43" xfId="60" applyFont="1" applyFill="1" applyBorder="1" applyAlignment="1">
      <alignment horizontal="center" vertical="center" wrapText="1"/>
    </xf>
    <xf numFmtId="0" fontId="41" fillId="31" borderId="43" xfId="60" applyFont="1" applyFill="1" applyBorder="1" applyAlignment="1">
      <alignment horizontal="center" vertical="center" wrapText="1"/>
    </xf>
    <xf numFmtId="0" fontId="41" fillId="32" borderId="42" xfId="60" applyFont="1" applyFill="1" applyBorder="1" applyAlignment="1">
      <alignment horizontal="center" vertical="center" wrapText="1"/>
    </xf>
    <xf numFmtId="0" fontId="41" fillId="33" borderId="43" xfId="60" applyFont="1" applyFill="1" applyBorder="1" applyAlignment="1">
      <alignment horizontal="center" vertical="center" wrapText="1"/>
    </xf>
    <xf numFmtId="0" fontId="41" fillId="34" borderId="43" xfId="60" applyFont="1" applyFill="1" applyBorder="1" applyAlignment="1">
      <alignment horizontal="center" vertical="center" wrapText="1"/>
    </xf>
    <xf numFmtId="0" fontId="41" fillId="35" borderId="44" xfId="60" applyFont="1" applyFill="1" applyBorder="1" applyAlignment="1">
      <alignment horizontal="center" vertical="center" wrapText="1"/>
    </xf>
    <xf numFmtId="0" fontId="42" fillId="24" borderId="45" xfId="60" applyFont="1" applyFill="1" applyBorder="1" applyAlignment="1">
      <alignment vertical="center"/>
    </xf>
    <xf numFmtId="38" fontId="43" fillId="24" borderId="0" xfId="60" applyNumberFormat="1" applyFont="1" applyFill="1" applyBorder="1"/>
    <xf numFmtId="38" fontId="43" fillId="29" borderId="0" xfId="60" applyNumberFormat="1" applyFont="1" applyFill="1" applyBorder="1"/>
    <xf numFmtId="38" fontId="43" fillId="30" borderId="0" xfId="60" applyNumberFormat="1" applyFont="1" applyFill="1" applyBorder="1"/>
    <xf numFmtId="38" fontId="43" fillId="31" borderId="46" xfId="60" applyNumberFormat="1" applyFont="1" applyFill="1" applyBorder="1"/>
    <xf numFmtId="38" fontId="43" fillId="32" borderId="0" xfId="60" applyNumberFormat="1" applyFont="1" applyFill="1" applyBorder="1"/>
    <xf numFmtId="38" fontId="43" fillId="33" borderId="0" xfId="60" applyNumberFormat="1" applyFont="1" applyFill="1" applyBorder="1"/>
    <xf numFmtId="38" fontId="43" fillId="34" borderId="0" xfId="60" applyNumberFormat="1" applyFont="1" applyFill="1" applyBorder="1"/>
    <xf numFmtId="38" fontId="43" fillId="35" borderId="47" xfId="60" applyNumberFormat="1" applyFont="1" applyFill="1" applyBorder="1"/>
    <xf numFmtId="38" fontId="43" fillId="31" borderId="47" xfId="60" applyNumberFormat="1" applyFont="1" applyFill="1" applyBorder="1"/>
    <xf numFmtId="38" fontId="43" fillId="31" borderId="48" xfId="60" applyNumberFormat="1" applyFont="1" applyFill="1" applyBorder="1"/>
    <xf numFmtId="0" fontId="42" fillId="24" borderId="2" xfId="60" applyFont="1" applyFill="1" applyBorder="1" applyAlignment="1">
      <alignment vertical="center"/>
    </xf>
    <xf numFmtId="38" fontId="44" fillId="24" borderId="2" xfId="60" applyNumberFormat="1" applyFont="1" applyFill="1" applyBorder="1"/>
    <xf numFmtId="38" fontId="44" fillId="29" borderId="2" xfId="60" applyNumberFormat="1" applyFont="1" applyFill="1" applyBorder="1"/>
    <xf numFmtId="38" fontId="44" fillId="30" borderId="2" xfId="60" applyNumberFormat="1" applyFont="1" applyFill="1" applyBorder="1"/>
    <xf numFmtId="38" fontId="44" fillId="31" borderId="2" xfId="60" applyNumberFormat="1" applyFont="1" applyFill="1" applyBorder="1"/>
    <xf numFmtId="38" fontId="44" fillId="32" borderId="2" xfId="60" applyNumberFormat="1" applyFont="1" applyFill="1" applyBorder="1"/>
    <xf numFmtId="38" fontId="44" fillId="33" borderId="2" xfId="60" applyNumberFormat="1" applyFont="1" applyFill="1" applyBorder="1"/>
    <xf numFmtId="38" fontId="44" fillId="34" borderId="2" xfId="60" applyNumberFormat="1" applyFont="1" applyFill="1" applyBorder="1"/>
    <xf numFmtId="38" fontId="44" fillId="35" borderId="2" xfId="60" applyNumberFormat="1" applyFont="1" applyFill="1" applyBorder="1"/>
    <xf numFmtId="0" fontId="45" fillId="24" borderId="0" xfId="60" applyFont="1" applyFill="1"/>
    <xf numFmtId="38" fontId="45" fillId="24" borderId="0" xfId="60" applyNumberFormat="1" applyFont="1" applyFill="1"/>
    <xf numFmtId="38" fontId="7" fillId="0" borderId="37" xfId="46" applyNumberFormat="1" applyFont="1" applyBorder="1" applyAlignment="1">
      <alignment vertical="center"/>
    </xf>
    <xf numFmtId="168" fontId="46" fillId="24" borderId="2" xfId="1" applyFont="1" applyFill="1" applyBorder="1" applyAlignment="1">
      <alignment horizontal="center" wrapText="1"/>
    </xf>
    <xf numFmtId="168" fontId="5" fillId="24" borderId="6" xfId="1" applyNumberFormat="1" applyFont="1" applyFill="1" applyBorder="1" applyProtection="1">
      <protection hidden="1"/>
    </xf>
    <xf numFmtId="168" fontId="5" fillId="24" borderId="10" xfId="1" applyNumberFormat="1" applyFont="1" applyFill="1" applyBorder="1" applyProtection="1">
      <protection hidden="1"/>
    </xf>
    <xf numFmtId="168" fontId="7" fillId="24" borderId="14" xfId="1" applyNumberFormat="1" applyFont="1" applyFill="1" applyBorder="1" applyProtection="1">
      <protection hidden="1"/>
    </xf>
    <xf numFmtId="168" fontId="0" fillId="24" borderId="0" xfId="1" applyFont="1" applyFill="1"/>
    <xf numFmtId="0" fontId="7" fillId="0" borderId="37" xfId="46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37" fontId="7" fillId="24" borderId="49" xfId="3" applyFont="1" applyFill="1" applyBorder="1" applyAlignment="1" applyProtection="1">
      <alignment horizontal="center" vertical="center" wrapText="1"/>
      <protection hidden="1"/>
    </xf>
    <xf numFmtId="37" fontId="7" fillId="24" borderId="50" xfId="3" applyFont="1" applyFill="1" applyBorder="1" applyAlignment="1" applyProtection="1">
      <alignment horizontal="center" vertical="center" wrapText="1"/>
      <protection hidden="1"/>
    </xf>
    <xf numFmtId="39" fontId="7" fillId="24" borderId="0" xfId="3" applyNumberFormat="1" applyFont="1" applyFill="1" applyBorder="1" applyAlignment="1" applyProtection="1">
      <alignment horizontal="center" vertical="center" wrapText="1"/>
      <protection hidden="1"/>
    </xf>
    <xf numFmtId="39" fontId="7" fillId="24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51" xfId="61" applyBorder="1" applyAlignment="1"/>
    <xf numFmtId="0" fontId="7" fillId="24" borderId="2" xfId="61" applyFont="1" applyFill="1" applyBorder="1" applyAlignment="1" applyProtection="1">
      <alignment horizontal="center" vertical="center" wrapText="1"/>
      <protection hidden="1"/>
    </xf>
    <xf numFmtId="9" fontId="7" fillId="24" borderId="2" xfId="61" applyNumberFormat="1" applyFont="1" applyFill="1" applyBorder="1" applyAlignment="1" applyProtection="1">
      <alignment horizontal="center" vertical="center" wrapText="1"/>
      <protection hidden="1"/>
    </xf>
    <xf numFmtId="0" fontId="8" fillId="24" borderId="2" xfId="61" applyFont="1" applyFill="1" applyBorder="1" applyAlignment="1" applyProtection="1">
      <alignment horizontal="center" vertical="center" wrapText="1"/>
      <protection hidden="1"/>
    </xf>
    <xf numFmtId="9" fontId="7" fillId="24" borderId="2" xfId="2" applyFont="1" applyFill="1" applyBorder="1" applyAlignment="1" applyProtection="1">
      <alignment horizontal="center" vertical="center" wrapText="1"/>
      <protection hidden="1"/>
    </xf>
    <xf numFmtId="164" fontId="8" fillId="24" borderId="2" xfId="61" applyNumberFormat="1" applyFont="1" applyFill="1" applyBorder="1" applyAlignment="1" applyProtection="1">
      <alignment horizontal="center" vertical="center" wrapText="1"/>
      <protection hidden="1"/>
    </xf>
    <xf numFmtId="164" fontId="8" fillId="24" borderId="52" xfId="62" applyNumberFormat="1" applyFont="1" applyFill="1" applyBorder="1" applyAlignment="1" applyProtection="1">
      <alignment horizontal="center" vertical="center" wrapText="1"/>
      <protection hidden="1"/>
    </xf>
    <xf numFmtId="0" fontId="7" fillId="24" borderId="3" xfId="61" applyFont="1" applyFill="1" applyBorder="1" applyAlignment="1" applyProtection="1">
      <alignment horizontal="center" vertical="center" wrapText="1"/>
      <protection hidden="1"/>
    </xf>
    <xf numFmtId="0" fontId="7" fillId="24" borderId="4" xfId="61" applyFont="1" applyFill="1" applyBorder="1" applyAlignment="1" applyProtection="1">
      <alignment horizontal="center" vertical="center" wrapText="1"/>
      <protection hidden="1"/>
    </xf>
    <xf numFmtId="9" fontId="7" fillId="24" borderId="4" xfId="61" applyNumberFormat="1" applyFont="1" applyFill="1" applyBorder="1" applyAlignment="1" applyProtection="1">
      <alignment horizontal="center" vertical="center" wrapText="1"/>
      <protection hidden="1"/>
    </xf>
    <xf numFmtId="0" fontId="8" fillId="24" borderId="4" xfId="61" applyFont="1" applyFill="1" applyBorder="1" applyAlignment="1" applyProtection="1">
      <alignment horizontal="center" vertical="center" wrapText="1"/>
      <protection hidden="1"/>
    </xf>
    <xf numFmtId="164" fontId="8" fillId="24" borderId="4" xfId="61" applyNumberFormat="1" applyFont="1" applyFill="1" applyBorder="1" applyAlignment="1" applyProtection="1">
      <alignment horizontal="center" vertical="center" wrapText="1"/>
      <protection hidden="1"/>
    </xf>
    <xf numFmtId="0" fontId="7" fillId="24" borderId="0" xfId="61" applyFont="1" applyFill="1" applyBorder="1" applyAlignment="1" applyProtection="1">
      <alignment horizontal="center" vertical="center" wrapText="1"/>
      <protection hidden="1"/>
    </xf>
    <xf numFmtId="9" fontId="9" fillId="24" borderId="0" xfId="61" applyNumberFormat="1" applyFont="1" applyFill="1" applyBorder="1" applyAlignment="1" applyProtection="1">
      <alignment horizontal="center" vertical="center" wrapText="1"/>
      <protection hidden="1"/>
    </xf>
    <xf numFmtId="0" fontId="9" fillId="24" borderId="0" xfId="61" applyFont="1" applyFill="1" applyBorder="1" applyAlignment="1" applyProtection="1">
      <alignment horizontal="center" vertical="center" wrapText="1"/>
      <protection hidden="1"/>
    </xf>
    <xf numFmtId="165" fontId="9" fillId="24" borderId="0" xfId="61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61" applyFont="1" applyFill="1" applyAlignment="1" applyProtection="1">
      <alignment horizontal="center" vertical="center" wrapText="1"/>
      <protection hidden="1"/>
    </xf>
    <xf numFmtId="164" fontId="14" fillId="24" borderId="0" xfId="61" applyNumberFormat="1" applyFont="1" applyFill="1" applyAlignment="1" applyProtection="1">
      <alignment horizontal="center" vertical="center" wrapText="1"/>
      <protection hidden="1"/>
    </xf>
    <xf numFmtId="3" fontId="15" fillId="24" borderId="6" xfId="61" applyNumberFormat="1" applyFont="1" applyFill="1" applyBorder="1" applyProtection="1">
      <protection hidden="1"/>
    </xf>
    <xf numFmtId="185" fontId="15" fillId="24" borderId="6" xfId="2" applyNumberFormat="1" applyFont="1" applyFill="1" applyBorder="1" applyProtection="1">
      <protection hidden="1"/>
    </xf>
    <xf numFmtId="186" fontId="15" fillId="24" borderId="6" xfId="2" applyNumberFormat="1" applyFont="1" applyFill="1" applyBorder="1" applyProtection="1">
      <protection hidden="1"/>
    </xf>
    <xf numFmtId="165" fontId="15" fillId="24" borderId="8" xfId="2" applyNumberFormat="1" applyFont="1" applyFill="1" applyBorder="1" applyProtection="1">
      <protection hidden="1"/>
    </xf>
    <xf numFmtId="165" fontId="7" fillId="24" borderId="8" xfId="2" applyNumberFormat="1" applyFont="1" applyFill="1" applyBorder="1" applyProtection="1">
      <protection hidden="1"/>
    </xf>
    <xf numFmtId="3" fontId="15" fillId="24" borderId="10" xfId="61" applyNumberFormat="1" applyFont="1" applyFill="1" applyBorder="1" applyProtection="1">
      <protection hidden="1"/>
    </xf>
    <xf numFmtId="185" fontId="15" fillId="24" borderId="10" xfId="2" applyNumberFormat="1" applyFont="1" applyFill="1" applyBorder="1" applyProtection="1">
      <protection hidden="1"/>
    </xf>
    <xf numFmtId="186" fontId="15" fillId="24" borderId="10" xfId="2" applyNumberFormat="1" applyFont="1" applyFill="1" applyBorder="1" applyProtection="1">
      <protection hidden="1"/>
    </xf>
    <xf numFmtId="165" fontId="15" fillId="24" borderId="12" xfId="2" applyNumberFormat="1" applyFont="1" applyFill="1" applyBorder="1" applyProtection="1">
      <protection hidden="1"/>
    </xf>
    <xf numFmtId="165" fontId="7" fillId="24" borderId="12" xfId="2" applyNumberFormat="1" applyFont="1" applyFill="1" applyBorder="1" applyProtection="1">
      <protection hidden="1"/>
    </xf>
    <xf numFmtId="3" fontId="17" fillId="24" borderId="14" xfId="61" applyNumberFormat="1" applyFont="1" applyFill="1" applyBorder="1" applyProtection="1">
      <protection hidden="1"/>
    </xf>
    <xf numFmtId="184" fontId="7" fillId="24" borderId="13" xfId="3" applyNumberFormat="1" applyFont="1" applyFill="1" applyBorder="1" applyAlignment="1" applyProtection="1">
      <protection hidden="1"/>
    </xf>
    <xf numFmtId="187" fontId="17" fillId="24" borderId="14" xfId="1" applyNumberFormat="1" applyFont="1" applyFill="1" applyBorder="1" applyProtection="1">
      <protection hidden="1"/>
    </xf>
    <xf numFmtId="185" fontId="17" fillId="24" borderId="14" xfId="2" applyNumberFormat="1" applyFont="1" applyFill="1" applyBorder="1" applyProtection="1">
      <protection hidden="1"/>
    </xf>
    <xf numFmtId="165" fontId="17" fillId="24" borderId="16" xfId="2" applyNumberFormat="1" applyFont="1" applyFill="1" applyBorder="1" applyProtection="1">
      <protection hidden="1"/>
    </xf>
    <xf numFmtId="39" fontId="5" fillId="24" borderId="0" xfId="3" applyNumberFormat="1" applyFont="1" applyFill="1" applyProtection="1">
      <protection hidden="1"/>
    </xf>
    <xf numFmtId="188" fontId="7" fillId="24" borderId="14" xfId="3" applyNumberFormat="1" applyFont="1" applyFill="1" applyBorder="1" applyAlignment="1" applyProtection="1">
      <protection hidden="1"/>
    </xf>
    <xf numFmtId="38" fontId="15" fillId="24" borderId="27" xfId="2" applyNumberFormat="1" applyFont="1" applyFill="1" applyBorder="1" applyProtection="1">
      <protection hidden="1"/>
    </xf>
    <xf numFmtId="183" fontId="5" fillId="24" borderId="8" xfId="2" applyNumberFormat="1" applyFont="1" applyFill="1" applyBorder="1" applyProtection="1">
      <protection hidden="1"/>
    </xf>
    <xf numFmtId="183" fontId="5" fillId="24" borderId="12" xfId="2" applyNumberFormat="1" applyFont="1" applyFill="1" applyBorder="1" applyProtection="1">
      <protection hidden="1"/>
    </xf>
    <xf numFmtId="183" fontId="5" fillId="24" borderId="29" xfId="2" applyNumberFormat="1" applyFont="1" applyFill="1" applyBorder="1" applyProtection="1">
      <protection hidden="1"/>
    </xf>
    <xf numFmtId="183" fontId="7" fillId="24" borderId="16" xfId="2" applyNumberFormat="1" applyFont="1" applyFill="1" applyBorder="1" applyProtection="1">
      <protection hidden="1"/>
    </xf>
    <xf numFmtId="164" fontId="0" fillId="24" borderId="12" xfId="2" applyNumberFormat="1" applyFont="1" applyFill="1" applyBorder="1" applyProtection="1">
      <protection hidden="1"/>
    </xf>
    <xf numFmtId="164" fontId="0" fillId="24" borderId="29" xfId="2" applyNumberFormat="1" applyFont="1" applyFill="1" applyBorder="1" applyProtection="1">
      <protection hidden="1"/>
    </xf>
    <xf numFmtId="9" fontId="7" fillId="24" borderId="50" xfId="2" applyFont="1" applyFill="1" applyBorder="1" applyAlignment="1" applyProtection="1">
      <alignment horizontal="center" vertical="center" wrapText="1"/>
      <protection hidden="1"/>
    </xf>
    <xf numFmtId="165" fontId="7" fillId="24" borderId="50" xfId="2" applyNumberFormat="1" applyFont="1" applyFill="1" applyBorder="1" applyAlignment="1" applyProtection="1">
      <alignment horizontal="center" vertical="center" wrapText="1"/>
      <protection hidden="1"/>
    </xf>
    <xf numFmtId="37" fontId="9" fillId="0" borderId="0" xfId="3" applyFont="1" applyAlignment="1" applyProtection="1">
      <alignment horizontal="center" vertical="center"/>
      <protection hidden="1"/>
    </xf>
    <xf numFmtId="37" fontId="9" fillId="0" borderId="0" xfId="3" applyFont="1" applyFill="1" applyBorder="1" applyAlignment="1" applyProtection="1">
      <alignment horizontal="center" vertical="center" wrapText="1"/>
      <protection hidden="1"/>
    </xf>
    <xf numFmtId="165" fontId="9" fillId="0" borderId="0" xfId="63" applyNumberFormat="1" applyFont="1" applyFill="1" applyBorder="1" applyAlignment="1" applyProtection="1">
      <alignment horizontal="center" vertical="center" wrapText="1"/>
      <protection hidden="1"/>
    </xf>
    <xf numFmtId="38" fontId="5" fillId="0" borderId="37" xfId="1" applyNumberFormat="1" applyFont="1" applyFill="1" applyBorder="1" applyAlignment="1">
      <alignment vertical="center" wrapText="1"/>
    </xf>
    <xf numFmtId="0" fontId="7" fillId="0" borderId="38" xfId="46" applyFont="1" applyBorder="1" applyAlignment="1">
      <alignment horizontal="center" vertical="center"/>
    </xf>
    <xf numFmtId="169" fontId="5" fillId="0" borderId="3" xfId="1" applyNumberFormat="1" applyFont="1" applyFill="1" applyBorder="1" applyAlignment="1">
      <alignment vertical="center" wrapText="1"/>
    </xf>
    <xf numFmtId="178" fontId="7" fillId="24" borderId="0" xfId="40" applyNumberFormat="1" applyFont="1" applyFill="1" applyAlignment="1">
      <alignment horizontal="center"/>
    </xf>
    <xf numFmtId="178" fontId="7" fillId="24" borderId="0" xfId="40" applyNumberFormat="1" applyFont="1" applyFill="1" applyAlignment="1">
      <alignment horizontal="center" vertical="center"/>
    </xf>
    <xf numFmtId="178" fontId="7" fillId="24" borderId="0" xfId="40" applyNumberFormat="1" applyFont="1" applyFill="1" applyAlignment="1">
      <alignment horizontal="center" vertical="center" wrapText="1"/>
    </xf>
    <xf numFmtId="37" fontId="4" fillId="24" borderId="0" xfId="3" applyFont="1" applyFill="1" applyAlignment="1" applyProtection="1">
      <alignment horizontal="center"/>
      <protection hidden="1"/>
    </xf>
    <xf numFmtId="178" fontId="36" fillId="24" borderId="0" xfId="40" applyNumberFormat="1" applyFont="1" applyFill="1" applyAlignment="1">
      <alignment horizontal="center" wrapText="1"/>
    </xf>
    <xf numFmtId="4" fontId="48" fillId="0" borderId="0" xfId="0" applyNumberFormat="1" applyFont="1"/>
    <xf numFmtId="181" fontId="49" fillId="24" borderId="0" xfId="3" applyNumberFormat="1" applyFont="1" applyFill="1" applyProtection="1">
      <protection hidden="1"/>
    </xf>
    <xf numFmtId="37" fontId="49" fillId="24" borderId="0" xfId="3" applyFont="1" applyFill="1" applyProtection="1">
      <protection hidden="1"/>
    </xf>
    <xf numFmtId="180" fontId="49" fillId="24" borderId="0" xfId="3" applyNumberFormat="1" applyFont="1" applyFill="1" applyProtection="1">
      <protection hidden="1"/>
    </xf>
    <xf numFmtId="0" fontId="6" fillId="24" borderId="0" xfId="0" applyFont="1" applyFill="1" applyBorder="1" applyAlignment="1">
      <alignment horizontal="center"/>
    </xf>
    <xf numFmtId="169" fontId="5" fillId="24" borderId="0" xfId="1" applyNumberFormat="1" applyFont="1" applyFill="1" applyBorder="1" applyProtection="1">
      <protection hidden="1"/>
    </xf>
    <xf numFmtId="169" fontId="17" fillId="24" borderId="0" xfId="1" applyNumberFormat="1" applyFont="1" applyFill="1" applyBorder="1" applyProtection="1">
      <protection hidden="1"/>
    </xf>
    <xf numFmtId="0" fontId="7" fillId="0" borderId="0" xfId="46" applyFont="1" applyAlignment="1">
      <alignment horizontal="center" vertical="center"/>
    </xf>
    <xf numFmtId="0" fontId="7" fillId="0" borderId="0" xfId="46" applyFont="1" applyAlignment="1">
      <alignment horizontal="center"/>
    </xf>
    <xf numFmtId="0" fontId="6" fillId="0" borderId="1" xfId="0" applyFont="1" applyBorder="1" applyAlignment="1">
      <alignment horizontal="center"/>
    </xf>
    <xf numFmtId="37" fontId="6" fillId="0" borderId="1" xfId="3" applyFont="1" applyBorder="1" applyAlignment="1" applyProtection="1">
      <alignment horizontal="center"/>
      <protection hidden="1"/>
    </xf>
    <xf numFmtId="0" fontId="37" fillId="25" borderId="31" xfId="0" applyFont="1" applyFill="1" applyBorder="1" applyAlignment="1" applyProtection="1">
      <alignment horizontal="center" vertical="center" wrapText="1"/>
    </xf>
    <xf numFmtId="0" fontId="41" fillId="28" borderId="39" xfId="60" applyFont="1" applyFill="1" applyBorder="1" applyAlignment="1">
      <alignment horizontal="center" vertical="center"/>
    </xf>
    <xf numFmtId="37" fontId="6" fillId="0" borderId="51" xfId="3" applyFont="1" applyBorder="1" applyAlignment="1" applyProtection="1">
      <alignment horizontal="center"/>
      <protection hidden="1"/>
    </xf>
    <xf numFmtId="0" fontId="6" fillId="0" borderId="51" xfId="61" applyFont="1" applyBorder="1" applyAlignment="1">
      <alignment horizontal="center"/>
    </xf>
    <xf numFmtId="37" fontId="5" fillId="24" borderId="0" xfId="3" applyFont="1" applyFill="1" applyAlignment="1" applyProtection="1">
      <alignment horizontal="left" vertical="top" wrapText="1"/>
      <protection hidden="1"/>
    </xf>
    <xf numFmtId="37" fontId="6" fillId="24" borderId="1" xfId="3" applyFont="1" applyFill="1" applyBorder="1" applyAlignment="1" applyProtection="1">
      <alignment horizontal="center"/>
      <protection hidden="1"/>
    </xf>
    <xf numFmtId="178" fontId="7" fillId="24" borderId="0" xfId="40" applyNumberFormat="1" applyFont="1" applyFill="1" applyAlignment="1">
      <alignment horizontal="center"/>
    </xf>
    <xf numFmtId="178" fontId="7" fillId="24" borderId="0" xfId="40" applyNumberFormat="1" applyFont="1" applyFill="1" applyAlignment="1">
      <alignment horizontal="center" vertical="center"/>
    </xf>
    <xf numFmtId="178" fontId="7" fillId="24" borderId="0" xfId="40" applyNumberFormat="1" applyFont="1" applyFill="1" applyAlignment="1">
      <alignment horizontal="center" vertical="center" wrapText="1"/>
    </xf>
    <xf numFmtId="37" fontId="4" fillId="24" borderId="0" xfId="3" applyFont="1" applyFill="1" applyAlignment="1" applyProtection="1">
      <alignment horizontal="center"/>
      <protection hidden="1"/>
    </xf>
    <xf numFmtId="178" fontId="36" fillId="24" borderId="0" xfId="40" applyNumberFormat="1" applyFont="1" applyFill="1" applyAlignment="1">
      <alignment horizont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Neutral 2" xfId="43"/>
    <cellStyle name="Normal" xfId="0" builtinId="0"/>
    <cellStyle name="Normal 2" xfId="44"/>
    <cellStyle name="Normal 3" xfId="45"/>
    <cellStyle name="Normal 3 2" xfId="62"/>
    <cellStyle name="Normal 4" xfId="46"/>
    <cellStyle name="Normal 6" xfId="60"/>
    <cellStyle name="Normal 7" xfId="61"/>
    <cellStyle name="Normal_FGPAGO95" xfId="3"/>
    <cellStyle name="Notas 2" xfId="47"/>
    <cellStyle name="PESOS" xfId="4"/>
    <cellStyle name="PESOS 2" xfId="63"/>
    <cellStyle name="Porcentaje" xfId="2" builtinId="5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PARTICIPACIONES%20FEDERALES/ENERO/PART%20FED%20ENERO%20UCEF%20N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ENERO"/>
      <sheetName val="CENSO POB 2020"/>
      <sheetName val="TERRITORIO INEGI 2021"/>
      <sheetName val="COEF Art 14 F I "/>
      <sheetName val="CALCULO GARANTIA"/>
      <sheetName val="PART PEF2022 "/>
      <sheetName val="COEF Art 14 F II"/>
      <sheetName val="Art.14 Frac.III"/>
      <sheetName val="ISAI"/>
      <sheetName val="ISR ENERO "/>
      <sheetName val="Ajuste 2021"/>
      <sheetName val="ISR_Nóm_2021"/>
      <sheetName val="Ajuste Semestral "/>
    </sheetNames>
    <sheetDataSet>
      <sheetData sheetId="0"/>
      <sheetData sheetId="1"/>
      <sheetData sheetId="2">
        <row r="5">
          <cell r="C5">
            <v>2974</v>
          </cell>
        </row>
        <row r="6">
          <cell r="C6">
            <v>3382</v>
          </cell>
        </row>
        <row r="7">
          <cell r="C7">
            <v>35289</v>
          </cell>
        </row>
        <row r="8">
          <cell r="C8">
            <v>18030</v>
          </cell>
        </row>
        <row r="9">
          <cell r="C9">
            <v>656464</v>
          </cell>
        </row>
        <row r="10">
          <cell r="C10">
            <v>14992</v>
          </cell>
        </row>
        <row r="11">
          <cell r="C11">
            <v>3661</v>
          </cell>
        </row>
        <row r="12">
          <cell r="C12">
            <v>122337</v>
          </cell>
        </row>
        <row r="13">
          <cell r="C13">
            <v>7340</v>
          </cell>
        </row>
        <row r="14">
          <cell r="C14">
            <v>9930</v>
          </cell>
        </row>
        <row r="15">
          <cell r="C15">
            <v>68747</v>
          </cell>
        </row>
        <row r="16">
          <cell r="C16">
            <v>36088</v>
          </cell>
        </row>
        <row r="17">
          <cell r="C17">
            <v>1360</v>
          </cell>
        </row>
        <row r="18">
          <cell r="C18">
            <v>3256</v>
          </cell>
        </row>
        <row r="19">
          <cell r="C19">
            <v>104478</v>
          </cell>
        </row>
        <row r="20">
          <cell r="C20">
            <v>40903</v>
          </cell>
        </row>
        <row r="21">
          <cell r="C21">
            <v>397205</v>
          </cell>
        </row>
        <row r="22">
          <cell r="C22">
            <v>5506</v>
          </cell>
        </row>
        <row r="23">
          <cell r="C23">
            <v>481213</v>
          </cell>
        </row>
        <row r="24">
          <cell r="C24">
            <v>14109</v>
          </cell>
        </row>
        <row r="25">
          <cell r="C25">
            <v>1808</v>
          </cell>
        </row>
        <row r="26">
          <cell r="C26">
            <v>6282</v>
          </cell>
        </row>
        <row r="27">
          <cell r="C27">
            <v>102149</v>
          </cell>
        </row>
        <row r="28">
          <cell r="C28">
            <v>643143</v>
          </cell>
        </row>
        <row r="29">
          <cell r="C29">
            <v>16086</v>
          </cell>
        </row>
        <row r="30">
          <cell r="C30">
            <v>1386</v>
          </cell>
        </row>
        <row r="31">
          <cell r="C31">
            <v>7026</v>
          </cell>
        </row>
        <row r="32">
          <cell r="C32">
            <v>3298</v>
          </cell>
        </row>
        <row r="33">
          <cell r="C33">
            <v>471523</v>
          </cell>
        </row>
        <row r="34">
          <cell r="C34">
            <v>5351</v>
          </cell>
        </row>
        <row r="35">
          <cell r="C35">
            <v>84666</v>
          </cell>
        </row>
        <row r="36">
          <cell r="C36">
            <v>1407</v>
          </cell>
        </row>
        <row r="37">
          <cell r="C37">
            <v>1959</v>
          </cell>
        </row>
        <row r="38">
          <cell r="C38">
            <v>5389</v>
          </cell>
        </row>
        <row r="39">
          <cell r="C39">
            <v>5119</v>
          </cell>
        </row>
        <row r="40">
          <cell r="C40">
            <v>1483</v>
          </cell>
        </row>
        <row r="41">
          <cell r="C41">
            <v>7652</v>
          </cell>
        </row>
        <row r="42">
          <cell r="C42">
            <v>6048</v>
          </cell>
        </row>
        <row r="43">
          <cell r="C43">
            <v>67428</v>
          </cell>
        </row>
        <row r="44">
          <cell r="C44">
            <v>1142994</v>
          </cell>
        </row>
        <row r="45">
          <cell r="C45">
            <v>906</v>
          </cell>
        </row>
        <row r="46">
          <cell r="C46">
            <v>147624</v>
          </cell>
        </row>
        <row r="47">
          <cell r="C47">
            <v>2377</v>
          </cell>
        </row>
        <row r="48">
          <cell r="C48">
            <v>34709</v>
          </cell>
        </row>
        <row r="49">
          <cell r="C49">
            <v>86766</v>
          </cell>
        </row>
        <row r="50">
          <cell r="C50">
            <v>412199</v>
          </cell>
        </row>
        <row r="51">
          <cell r="C51">
            <v>132169</v>
          </cell>
        </row>
        <row r="52">
          <cell r="C52">
            <v>306322</v>
          </cell>
        </row>
        <row r="53">
          <cell r="C53">
            <v>46784</v>
          </cell>
        </row>
        <row r="54">
          <cell r="C54">
            <v>1552</v>
          </cell>
        </row>
        <row r="55">
          <cell r="C55">
            <v>3573</v>
          </cell>
        </row>
      </sheetData>
      <sheetData sheetId="3">
        <row r="2">
          <cell r="B2">
            <v>46.9</v>
          </cell>
        </row>
        <row r="3">
          <cell r="B3">
            <v>980.9</v>
          </cell>
        </row>
        <row r="4">
          <cell r="B4">
            <v>694.5</v>
          </cell>
        </row>
        <row r="5">
          <cell r="B5">
            <v>190.5</v>
          </cell>
        </row>
        <row r="6">
          <cell r="B6">
            <v>4539.2</v>
          </cell>
        </row>
        <row r="7">
          <cell r="B7">
            <v>224</v>
          </cell>
        </row>
        <row r="8">
          <cell r="B8">
            <v>2688.6</v>
          </cell>
        </row>
        <row r="9">
          <cell r="B9">
            <v>466.7</v>
          </cell>
        </row>
        <row r="10">
          <cell r="B10">
            <v>1140.9000000000001</v>
          </cell>
        </row>
        <row r="11">
          <cell r="B11">
            <v>104.3</v>
          </cell>
        </row>
        <row r="12">
          <cell r="B12">
            <v>1007.4</v>
          </cell>
        </row>
        <row r="13">
          <cell r="B13">
            <v>4265.7</v>
          </cell>
        </row>
        <row r="14">
          <cell r="B14">
            <v>138.69999999999999</v>
          </cell>
        </row>
        <row r="15">
          <cell r="B15">
            <v>5053.7</v>
          </cell>
        </row>
        <row r="16">
          <cell r="B16">
            <v>720.7</v>
          </cell>
        </row>
        <row r="17">
          <cell r="B17">
            <v>614.70000000000005</v>
          </cell>
        </row>
        <row r="18">
          <cell r="B18">
            <v>7068.3</v>
          </cell>
        </row>
        <row r="19">
          <cell r="B19">
            <v>1032</v>
          </cell>
        </row>
        <row r="20">
          <cell r="B20">
            <v>1888.6</v>
          </cell>
        </row>
        <row r="21">
          <cell r="B21">
            <v>149.4</v>
          </cell>
        </row>
        <row r="22">
          <cell r="B22">
            <v>2478.8000000000002</v>
          </cell>
        </row>
        <row r="23">
          <cell r="B23">
            <v>387.9</v>
          </cell>
        </row>
        <row r="24">
          <cell r="B24">
            <v>1306.7</v>
          </cell>
        </row>
        <row r="25">
          <cell r="B25">
            <v>184.5</v>
          </cell>
        </row>
        <row r="26">
          <cell r="B26">
            <v>118.4</v>
          </cell>
        </row>
        <row r="27">
          <cell r="B27">
            <v>496.6</v>
          </cell>
        </row>
        <row r="28">
          <cell r="B28">
            <v>170.6</v>
          </cell>
        </row>
        <row r="29">
          <cell r="B29">
            <v>443.2</v>
          </cell>
        </row>
        <row r="30">
          <cell r="B30">
            <v>127.8</v>
          </cell>
        </row>
        <row r="31">
          <cell r="B31">
            <v>560.5</v>
          </cell>
        </row>
        <row r="32">
          <cell r="B32">
            <v>247.3</v>
          </cell>
        </row>
        <row r="33">
          <cell r="B33">
            <v>3428</v>
          </cell>
        </row>
        <row r="34">
          <cell r="B34">
            <v>2509.1999999999998</v>
          </cell>
        </row>
        <row r="35">
          <cell r="B35">
            <v>264.89999999999998</v>
          </cell>
        </row>
        <row r="36">
          <cell r="B36">
            <v>207.9</v>
          </cell>
        </row>
        <row r="37">
          <cell r="B37">
            <v>997.9</v>
          </cell>
        </row>
        <row r="38">
          <cell r="B38">
            <v>3860</v>
          </cell>
        </row>
        <row r="39">
          <cell r="B39">
            <v>1869</v>
          </cell>
        </row>
        <row r="40">
          <cell r="B40">
            <v>324.39999999999998</v>
          </cell>
        </row>
        <row r="41">
          <cell r="B41">
            <v>1171.2</v>
          </cell>
        </row>
        <row r="42">
          <cell r="B42">
            <v>322.8</v>
          </cell>
        </row>
        <row r="43">
          <cell r="B43">
            <v>1341</v>
          </cell>
        </row>
        <row r="44">
          <cell r="B44">
            <v>683.1</v>
          </cell>
        </row>
        <row r="45">
          <cell r="B45">
            <v>1541.5</v>
          </cell>
        </row>
        <row r="46">
          <cell r="B46">
            <v>1667.4</v>
          </cell>
        </row>
        <row r="47">
          <cell r="B47">
            <v>60.1</v>
          </cell>
        </row>
        <row r="48">
          <cell r="B48">
            <v>70.8</v>
          </cell>
        </row>
        <row r="49">
          <cell r="B49">
            <v>915.8</v>
          </cell>
        </row>
        <row r="50">
          <cell r="B50">
            <v>739.2</v>
          </cell>
        </row>
        <row r="51">
          <cell r="B51">
            <v>1764.9</v>
          </cell>
        </row>
        <row r="52">
          <cell r="B52">
            <v>879.3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zoomScaleSheetLayoutView="100" workbookViewId="0">
      <selection activeCell="C13" sqref="C13"/>
    </sheetView>
  </sheetViews>
  <sheetFormatPr baseColWidth="10" defaultColWidth="11.42578125" defaultRowHeight="12.75" x14ac:dyDescent="0.2"/>
  <cols>
    <col min="1" max="1" width="61.140625" style="16" customWidth="1"/>
    <col min="2" max="5" width="16.28515625" style="16" customWidth="1"/>
    <col min="6" max="6" width="15.140625" style="16" customWidth="1"/>
    <col min="7" max="7" width="21" style="16" customWidth="1"/>
    <col min="8" max="8" width="15.140625" style="16" customWidth="1"/>
    <col min="9" max="9" width="12.28515625" style="16" customWidth="1"/>
    <col min="10" max="10" width="14.42578125" style="16" bestFit="1" customWidth="1"/>
    <col min="11" max="16384" width="11.42578125" style="16"/>
  </cols>
  <sheetData>
    <row r="1" spans="1:10" ht="27.75" customHeight="1" x14ac:dyDescent="0.2">
      <c r="A1" s="286" t="s">
        <v>294</v>
      </c>
      <c r="B1" s="286"/>
      <c r="C1" s="286"/>
      <c r="D1" s="286"/>
      <c r="E1" s="286"/>
      <c r="F1" s="286"/>
      <c r="G1" s="286"/>
    </row>
    <row r="3" spans="1:10" ht="38.25" x14ac:dyDescent="0.2">
      <c r="A3" s="21" t="s">
        <v>90</v>
      </c>
      <c r="B3" s="21" t="s">
        <v>242</v>
      </c>
      <c r="C3" s="21" t="s">
        <v>292</v>
      </c>
      <c r="D3" s="218" t="s">
        <v>293</v>
      </c>
      <c r="E3" s="21" t="s">
        <v>123</v>
      </c>
      <c r="F3" s="21" t="s">
        <v>101</v>
      </c>
      <c r="G3" s="21" t="s">
        <v>110</v>
      </c>
      <c r="H3" s="23" t="s">
        <v>107</v>
      </c>
      <c r="I3" s="21" t="s">
        <v>109</v>
      </c>
      <c r="J3" s="21" t="s">
        <v>108</v>
      </c>
    </row>
    <row r="4" spans="1:10" ht="25.5" customHeight="1" x14ac:dyDescent="0.2">
      <c r="A4" s="22" t="s">
        <v>102</v>
      </c>
      <c r="B4" s="273">
        <v>3433609640.2865663</v>
      </c>
      <c r="C4" s="273"/>
      <c r="D4" s="271">
        <v>-15075436.279999999</v>
      </c>
      <c r="E4" s="94">
        <f t="shared" ref="E4:E12" si="0">SUM(B4:D4)</f>
        <v>3418534204.006566</v>
      </c>
      <c r="F4" s="28">
        <v>20</v>
      </c>
      <c r="G4" s="28">
        <f t="shared" ref="G4:G12" si="1">+F4/100*E4</f>
        <v>683706840.80131328</v>
      </c>
      <c r="H4" s="29">
        <f>+E4-G4</f>
        <v>2734827363.2052526</v>
      </c>
    </row>
    <row r="5" spans="1:10" ht="25.5" customHeight="1" x14ac:dyDescent="0.2">
      <c r="A5" s="25" t="s">
        <v>117</v>
      </c>
      <c r="B5" s="273">
        <v>97927143.604549378</v>
      </c>
      <c r="C5" s="273"/>
      <c r="D5" s="271"/>
      <c r="E5" s="94">
        <f t="shared" si="0"/>
        <v>97927143.604549378</v>
      </c>
      <c r="F5" s="28">
        <v>100</v>
      </c>
      <c r="G5" s="28">
        <f t="shared" si="1"/>
        <v>97927143.604549378</v>
      </c>
      <c r="H5" s="29">
        <v>0</v>
      </c>
    </row>
    <row r="6" spans="1:10" ht="25.5" customHeight="1" x14ac:dyDescent="0.2">
      <c r="A6" s="25" t="s">
        <v>118</v>
      </c>
      <c r="B6" s="273">
        <v>37442872.311721355</v>
      </c>
      <c r="C6" s="273"/>
      <c r="D6" s="271"/>
      <c r="E6" s="94">
        <f t="shared" si="0"/>
        <v>37442872.311721355</v>
      </c>
      <c r="F6" s="28">
        <v>100</v>
      </c>
      <c r="G6" s="28">
        <f t="shared" si="1"/>
        <v>37442872.311721355</v>
      </c>
      <c r="H6" s="29">
        <v>0</v>
      </c>
    </row>
    <row r="7" spans="1:10" ht="25.5" customHeight="1" x14ac:dyDescent="0.2">
      <c r="A7" s="22" t="s">
        <v>103</v>
      </c>
      <c r="B7" s="273">
        <v>83435339.634258986</v>
      </c>
      <c r="C7" s="273"/>
      <c r="D7" s="271"/>
      <c r="E7" s="94">
        <f t="shared" si="0"/>
        <v>83435339.634258986</v>
      </c>
      <c r="F7" s="28">
        <v>20</v>
      </c>
      <c r="G7" s="28">
        <f t="shared" si="1"/>
        <v>16687067.926851798</v>
      </c>
      <c r="H7" s="29">
        <f t="shared" ref="H7:H12" si="2">+E7-G7</f>
        <v>66748271.707407191</v>
      </c>
    </row>
    <row r="8" spans="1:10" ht="25.5" customHeight="1" x14ac:dyDescent="0.2">
      <c r="A8" s="22" t="s">
        <v>104</v>
      </c>
      <c r="B8" s="273">
        <v>75298111</v>
      </c>
      <c r="C8" s="273">
        <v>260964445.36885917</v>
      </c>
      <c r="D8" s="271"/>
      <c r="E8" s="94">
        <f t="shared" si="0"/>
        <v>336262556.36885917</v>
      </c>
      <c r="F8" s="28">
        <v>20</v>
      </c>
      <c r="G8" s="28">
        <f t="shared" si="1"/>
        <v>67252511.273771837</v>
      </c>
      <c r="H8" s="29">
        <f t="shared" si="2"/>
        <v>269010045.09508735</v>
      </c>
    </row>
    <row r="9" spans="1:10" ht="25.5" customHeight="1" x14ac:dyDescent="0.2">
      <c r="A9" s="25" t="s">
        <v>112</v>
      </c>
      <c r="B9" s="273">
        <v>84072240</v>
      </c>
      <c r="C9" s="273"/>
      <c r="D9" s="271"/>
      <c r="E9" s="94">
        <f t="shared" si="0"/>
        <v>84072240</v>
      </c>
      <c r="F9" s="28">
        <v>20</v>
      </c>
      <c r="G9" s="28">
        <f t="shared" si="1"/>
        <v>16814448</v>
      </c>
      <c r="H9" s="29">
        <f t="shared" si="2"/>
        <v>67257792</v>
      </c>
    </row>
    <row r="10" spans="1:10" ht="25.5" customHeight="1" x14ac:dyDescent="0.2">
      <c r="A10" s="22" t="s">
        <v>111</v>
      </c>
      <c r="B10" s="273">
        <v>17306482</v>
      </c>
      <c r="C10" s="273"/>
      <c r="D10" s="271"/>
      <c r="E10" s="94">
        <f t="shared" si="0"/>
        <v>17306482</v>
      </c>
      <c r="F10" s="28">
        <v>20</v>
      </c>
      <c r="G10" s="28">
        <f t="shared" si="1"/>
        <v>3461296.4000000004</v>
      </c>
      <c r="H10" s="29">
        <f t="shared" si="2"/>
        <v>13845185.6</v>
      </c>
    </row>
    <row r="11" spans="1:10" ht="25.5" customHeight="1" x14ac:dyDescent="0.2">
      <c r="A11" s="22" t="s">
        <v>105</v>
      </c>
      <c r="B11" s="273">
        <v>66336709.909090914</v>
      </c>
      <c r="C11" s="273"/>
      <c r="D11" s="271"/>
      <c r="E11" s="94">
        <f t="shared" si="0"/>
        <v>66336709.909090914</v>
      </c>
      <c r="F11" s="28">
        <v>20</v>
      </c>
      <c r="G11" s="28">
        <f t="shared" si="1"/>
        <v>13267341.981818184</v>
      </c>
      <c r="H11" s="29">
        <f t="shared" si="2"/>
        <v>53069367.92727273</v>
      </c>
    </row>
    <row r="12" spans="1:10" ht="25.5" customHeight="1" x14ac:dyDescent="0.2">
      <c r="A12" s="22" t="s">
        <v>119</v>
      </c>
      <c r="B12" s="273">
        <v>101045354</v>
      </c>
      <c r="C12" s="273"/>
      <c r="D12" s="271"/>
      <c r="E12" s="94">
        <f t="shared" si="0"/>
        <v>101045354</v>
      </c>
      <c r="F12" s="28">
        <v>20</v>
      </c>
      <c r="G12" s="28">
        <f t="shared" si="1"/>
        <v>20209070.800000001</v>
      </c>
      <c r="H12" s="29">
        <f t="shared" si="2"/>
        <v>80836283.200000003</v>
      </c>
    </row>
    <row r="13" spans="1:10" ht="25.5" customHeight="1" x14ac:dyDescent="0.2">
      <c r="A13" s="272" t="s">
        <v>94</v>
      </c>
      <c r="B13" s="95">
        <f>SUM(B4:B12)</f>
        <v>3996473892.7461872</v>
      </c>
      <c r="C13" s="95">
        <f>SUM(C4:C12)</f>
        <v>260964445.36885917</v>
      </c>
      <c r="D13" s="95">
        <f t="shared" ref="D13" si="3">SUM(D4:D12)</f>
        <v>-15075436.279999999</v>
      </c>
      <c r="E13" s="212">
        <f>SUM(E4:E12)</f>
        <v>4242362901.8350458</v>
      </c>
      <c r="F13" s="30"/>
      <c r="G13" s="30">
        <f>SUM(G4:G12)</f>
        <v>956768593.10002577</v>
      </c>
      <c r="H13" s="29">
        <f>SUM(H4:H12)</f>
        <v>3285594308.7350197</v>
      </c>
      <c r="I13" s="24">
        <v>5.4000000000000003E-3</v>
      </c>
      <c r="J13" s="26">
        <f>+H13*I13</f>
        <v>17742209.267169107</v>
      </c>
    </row>
    <row r="14" spans="1:10" x14ac:dyDescent="0.2">
      <c r="A14" s="17"/>
      <c r="B14" s="18"/>
      <c r="C14" s="18"/>
      <c r="D14" s="18"/>
      <c r="E14" s="18"/>
      <c r="F14" s="19"/>
      <c r="G14" s="18"/>
    </row>
    <row r="15" spans="1:10" x14ac:dyDescent="0.2">
      <c r="A15" s="20" t="s">
        <v>106</v>
      </c>
    </row>
    <row r="17" spans="7:10" x14ac:dyDescent="0.2">
      <c r="G17" s="287" t="s">
        <v>113</v>
      </c>
      <c r="H17" s="287"/>
      <c r="I17" s="287"/>
      <c r="J17" s="27" t="s">
        <v>113</v>
      </c>
    </row>
  </sheetData>
  <mergeCells count="2">
    <mergeCell ref="A1:G1"/>
    <mergeCell ref="G17:I17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761"/>
  <sheetViews>
    <sheetView topLeftCell="A4" zoomScale="78" zoomScaleNormal="78" zoomScaleSheetLayoutView="100" workbookViewId="0">
      <pane xSplit="1" ySplit="1" topLeftCell="M5" activePane="bottomRight" state="frozen"/>
      <selection activeCell="A4" sqref="A4"/>
      <selection pane="topRight" activeCell="B4" sqref="B4"/>
      <selection pane="bottomLeft" activeCell="A5" sqref="A5"/>
      <selection pane="bottomRight" activeCell="AF10" sqref="AF10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14" customWidth="1"/>
    <col min="5" max="5" width="12.28515625" style="2" customWidth="1"/>
    <col min="6" max="6" width="15.5703125" style="2" customWidth="1"/>
    <col min="7" max="7" width="12" style="14" customWidth="1"/>
    <col min="8" max="8" width="17.7109375" style="15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4.85546875" style="2" customWidth="1"/>
    <col min="19" max="19" width="17.5703125" style="15" customWidth="1"/>
    <col min="20" max="20" width="17.5703125" style="2" customWidth="1"/>
    <col min="21" max="21" width="15.7109375" style="2" bestFit="1" customWidth="1"/>
    <col min="22" max="22" width="16.42578125" style="2" bestFit="1" customWidth="1"/>
    <col min="23" max="23" width="14.42578125" style="2" bestFit="1" customWidth="1"/>
    <col min="24" max="24" width="16.28515625" style="2" bestFit="1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12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2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123" ht="18.75" thickBot="1" x14ac:dyDescent="0.3">
      <c r="B3" s="289" t="s">
        <v>0</v>
      </c>
      <c r="C3" s="289"/>
      <c r="D3" s="289"/>
      <c r="E3" s="289"/>
      <c r="F3" s="289"/>
      <c r="G3" s="289"/>
      <c r="H3" s="289"/>
      <c r="I3" s="289" t="s">
        <v>1</v>
      </c>
      <c r="J3" s="289"/>
      <c r="K3" s="289"/>
      <c r="L3" s="289"/>
      <c r="M3" s="289"/>
      <c r="N3" s="289"/>
      <c r="O3" s="289" t="s">
        <v>1</v>
      </c>
      <c r="P3" s="289"/>
      <c r="Q3" s="289"/>
      <c r="R3" s="289"/>
      <c r="S3" s="219"/>
      <c r="T3" s="288" t="s">
        <v>2</v>
      </c>
      <c r="U3" s="288"/>
      <c r="V3" s="288"/>
      <c r="W3" s="288"/>
      <c r="X3" s="288"/>
      <c r="Z3" s="288"/>
      <c r="AA3" s="288"/>
      <c r="AB3" s="288"/>
      <c r="AC3" s="288"/>
      <c r="AD3" s="288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</row>
    <row r="4" spans="1:123" ht="64.5" thickBot="1" x14ac:dyDescent="0.25">
      <c r="A4" s="5" t="s">
        <v>3</v>
      </c>
      <c r="B4" s="5" t="s">
        <v>115</v>
      </c>
      <c r="C4" s="6" t="s">
        <v>4</v>
      </c>
      <c r="D4" s="7">
        <v>0.85</v>
      </c>
      <c r="E4" s="5" t="s">
        <v>5</v>
      </c>
      <c r="F4" s="6" t="s">
        <v>6</v>
      </c>
      <c r="G4" s="7">
        <v>0.15</v>
      </c>
      <c r="H4" s="8" t="s">
        <v>7</v>
      </c>
      <c r="I4" s="221" t="s">
        <v>272</v>
      </c>
      <c r="J4" s="221" t="s">
        <v>273</v>
      </c>
      <c r="K4" s="221" t="s">
        <v>274</v>
      </c>
      <c r="L4" s="5" t="s">
        <v>275</v>
      </c>
      <c r="M4" s="266" t="s">
        <v>276</v>
      </c>
      <c r="N4" s="266" t="s">
        <v>277</v>
      </c>
      <c r="O4" s="5" t="s">
        <v>278</v>
      </c>
      <c r="P4" s="221" t="s">
        <v>279</v>
      </c>
      <c r="Q4" s="267" t="s">
        <v>280</v>
      </c>
      <c r="R4" s="266" t="s">
        <v>281</v>
      </c>
      <c r="S4" s="8" t="s">
        <v>8</v>
      </c>
      <c r="T4" s="6" t="s">
        <v>178</v>
      </c>
      <c r="U4" s="5" t="s">
        <v>179</v>
      </c>
      <c r="V4" s="6" t="s">
        <v>9</v>
      </c>
      <c r="W4" s="9" t="s">
        <v>10</v>
      </c>
      <c r="X4" s="10" t="s">
        <v>11</v>
      </c>
      <c r="Z4" s="11" t="s">
        <v>12</v>
      </c>
      <c r="AA4" s="11" t="s">
        <v>13</v>
      </c>
      <c r="AB4" s="11" t="s">
        <v>14</v>
      </c>
      <c r="AC4" s="11" t="s">
        <v>15</v>
      </c>
      <c r="AD4" s="11" t="s">
        <v>16</v>
      </c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</row>
    <row r="5" spans="1:123" x14ac:dyDescent="0.2">
      <c r="A5" s="55"/>
      <c r="B5" s="55"/>
      <c r="C5" s="56"/>
      <c r="D5" s="96"/>
      <c r="E5" s="97"/>
      <c r="F5" s="56"/>
      <c r="G5" s="96"/>
      <c r="H5" s="98"/>
      <c r="I5" s="97"/>
      <c r="J5" s="97"/>
      <c r="K5" s="97"/>
      <c r="L5" s="97"/>
      <c r="M5" s="97"/>
      <c r="N5" s="97"/>
      <c r="O5" s="222">
        <v>0.85</v>
      </c>
      <c r="P5" s="222"/>
      <c r="Q5" s="222"/>
      <c r="R5" s="223">
        <v>0.15</v>
      </c>
      <c r="S5" s="98"/>
      <c r="T5" s="56" t="s">
        <v>17</v>
      </c>
      <c r="U5" s="55" t="s">
        <v>17</v>
      </c>
      <c r="V5" s="56"/>
      <c r="W5" s="99"/>
      <c r="X5" s="100"/>
      <c r="Y5" s="101"/>
      <c r="Z5" s="102" t="s">
        <v>17</v>
      </c>
      <c r="AA5" s="102" t="s">
        <v>17</v>
      </c>
      <c r="AB5" s="102" t="s">
        <v>17</v>
      </c>
      <c r="AC5" s="102" t="s">
        <v>17</v>
      </c>
      <c r="AD5" s="10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</row>
    <row r="6" spans="1:123" s="12" customFormat="1" ht="22.5" x14ac:dyDescent="0.2">
      <c r="A6" s="57"/>
      <c r="B6" s="57" t="s">
        <v>18</v>
      </c>
      <c r="C6" s="58" t="s">
        <v>19</v>
      </c>
      <c r="D6" s="103" t="s">
        <v>20</v>
      </c>
      <c r="E6" s="104" t="s">
        <v>21</v>
      </c>
      <c r="F6" s="58" t="s">
        <v>22</v>
      </c>
      <c r="G6" s="103" t="s">
        <v>23</v>
      </c>
      <c r="H6" s="105" t="s">
        <v>24</v>
      </c>
      <c r="I6" s="268" t="s">
        <v>282</v>
      </c>
      <c r="J6" s="268" t="s">
        <v>283</v>
      </c>
      <c r="K6" s="268" t="s">
        <v>256</v>
      </c>
      <c r="L6" s="268" t="s">
        <v>284</v>
      </c>
      <c r="M6" s="269" t="s">
        <v>285</v>
      </c>
      <c r="N6" s="269" t="s">
        <v>286</v>
      </c>
      <c r="O6" s="268" t="s">
        <v>287</v>
      </c>
      <c r="P6" s="268" t="s">
        <v>288</v>
      </c>
      <c r="Q6" s="268" t="s">
        <v>289</v>
      </c>
      <c r="R6" s="268" t="s">
        <v>290</v>
      </c>
      <c r="S6" s="270" t="s">
        <v>291</v>
      </c>
      <c r="T6" s="106" t="s">
        <v>26</v>
      </c>
      <c r="U6" s="58" t="s">
        <v>27</v>
      </c>
      <c r="V6" s="58" t="s">
        <v>28</v>
      </c>
      <c r="W6" s="58" t="s">
        <v>29</v>
      </c>
      <c r="X6" s="107" t="s">
        <v>30</v>
      </c>
      <c r="Y6" s="59"/>
      <c r="Z6" s="104">
        <f>+AC6*0.25</f>
        <v>12116564584.25</v>
      </c>
      <c r="AA6" s="104">
        <f>+AC6*0.25</f>
        <v>12116564584.25</v>
      </c>
      <c r="AB6" s="104">
        <f>+AC6*0.5</f>
        <v>24233129168.5</v>
      </c>
      <c r="AC6" s="104">
        <v>48466258337</v>
      </c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</row>
    <row r="7" spans="1:123" s="13" customFormat="1" ht="23.25" customHeight="1" x14ac:dyDescent="0.2">
      <c r="A7" s="60"/>
      <c r="B7" s="60"/>
      <c r="C7" s="61"/>
      <c r="D7" s="108"/>
      <c r="E7" s="61"/>
      <c r="F7" s="61"/>
      <c r="G7" s="108"/>
      <c r="H7" s="109"/>
      <c r="I7" s="104"/>
      <c r="J7" s="104"/>
      <c r="K7" s="104"/>
      <c r="L7" s="104"/>
      <c r="M7" s="104"/>
      <c r="N7" s="104"/>
      <c r="O7" s="104"/>
      <c r="P7" s="104"/>
      <c r="Q7" s="60"/>
      <c r="R7" s="104"/>
      <c r="S7" s="109"/>
      <c r="T7" s="61"/>
      <c r="U7" s="61"/>
      <c r="V7" s="61"/>
      <c r="W7" s="61"/>
      <c r="X7" s="111"/>
      <c r="Y7" s="61"/>
      <c r="Z7" s="104" t="s">
        <v>31</v>
      </c>
      <c r="AA7" s="104" t="s">
        <v>32</v>
      </c>
      <c r="AB7" s="104" t="s">
        <v>33</v>
      </c>
      <c r="AC7" s="112" t="s">
        <v>34</v>
      </c>
      <c r="AD7" s="112" t="s">
        <v>35</v>
      </c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</row>
    <row r="8" spans="1:123" ht="13.5" thickBo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</row>
    <row r="9" spans="1:123" ht="13.5" thickTop="1" x14ac:dyDescent="0.2">
      <c r="A9" s="38" t="s">
        <v>41</v>
      </c>
      <c r="B9" s="62">
        <f>+censo2020!C9</f>
        <v>656464</v>
      </c>
      <c r="C9" s="113">
        <f t="shared" ref="C9:C20" si="0">+B9/$B$63</f>
        <v>0.11348786970290306</v>
      </c>
      <c r="D9" s="113">
        <f t="shared" ref="D9:D20" si="1">+C9*D$4</f>
        <v>9.6464689247467594E-2</v>
      </c>
      <c r="E9" s="114">
        <f>+'TERRITORIO INEGI 2020'!B7</f>
        <v>224</v>
      </c>
      <c r="F9" s="115">
        <f t="shared" ref="F9:F20" si="2">+E9/$E$63</f>
        <v>3.4914677257452099E-3</v>
      </c>
      <c r="G9" s="116">
        <f t="shared" ref="G9:G20" si="3">+F9*G$4</f>
        <v>5.2372015886178146E-4</v>
      </c>
      <c r="H9" s="117">
        <f t="shared" ref="H9:H20" si="4">+G9+D9</f>
        <v>9.6988409406329371E-2</v>
      </c>
      <c r="I9" s="118">
        <f>+'COEF Art 14 F I'!N13</f>
        <v>77936</v>
      </c>
      <c r="J9" s="119">
        <f>+'COEF Art 14 F I'!O13</f>
        <v>87455</v>
      </c>
      <c r="K9" s="120">
        <f>+J9/$J$63</f>
        <v>8.1310904149733673E-2</v>
      </c>
      <c r="L9" s="120">
        <f>+'COEF Art 14 F I'!Q13</f>
        <v>1.8323297204</v>
      </c>
      <c r="M9" s="120">
        <f>+L9*K9</f>
        <v>0.14898838626615271</v>
      </c>
      <c r="N9" s="120">
        <f>+M9/$M$63</f>
        <v>7.7273934146028844E-2</v>
      </c>
      <c r="O9" s="120">
        <f>+N9*$O$5</f>
        <v>6.5682844024124512E-2</v>
      </c>
      <c r="P9" s="120">
        <f>+I9/J9</f>
        <v>0.89115545137499286</v>
      </c>
      <c r="Q9" s="243">
        <f>+P9/$P$63</f>
        <v>1.1841897874560577E-2</v>
      </c>
      <c r="R9" s="244">
        <f>+Q9*$R$5</f>
        <v>1.7762846811840865E-3</v>
      </c>
      <c r="S9" s="117">
        <f>+R9+O9</f>
        <v>6.7459128705308596E-2</v>
      </c>
      <c r="T9" s="114">
        <v>679461530</v>
      </c>
      <c r="U9" s="114">
        <v>299493654.98000002</v>
      </c>
      <c r="V9" s="121">
        <f t="shared" ref="V9:V20" si="5">+U9/T9</f>
        <v>0.44078088568163676</v>
      </c>
      <c r="W9" s="122">
        <f t="shared" ref="W9:W20" si="6">+V9*U9</f>
        <v>132011078.49811494</v>
      </c>
      <c r="X9" s="260">
        <f t="shared" ref="X9:X20" si="7">+W9/W$63</f>
        <v>8.2898048343445538E-2</v>
      </c>
      <c r="Y9" s="32"/>
      <c r="Z9" s="123">
        <f t="shared" ref="Z9:Z20" si="8">+H9*Z$6</f>
        <v>1175166326.49547</v>
      </c>
      <c r="AA9" s="124">
        <f t="shared" ref="AA9:AA20" si="9">+S9*AA$6</f>
        <v>817372889.75510466</v>
      </c>
      <c r="AB9" s="124">
        <f t="shared" ref="AB9:AB20" si="10">+X9*AB$6</f>
        <v>2008879113.3232732</v>
      </c>
      <c r="AC9" s="124">
        <f t="shared" ref="AC9:AC20" si="11">SUM(Z9:AB9)</f>
        <v>4001418329.5738478</v>
      </c>
      <c r="AD9" s="117">
        <f>+AC9/AC$63</f>
        <v>8.2560908699632271E-2</v>
      </c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</row>
    <row r="10" spans="1:123" x14ac:dyDescent="0.2">
      <c r="A10" s="42" t="s">
        <v>48</v>
      </c>
      <c r="B10" s="64">
        <f>+censo2020!C15</f>
        <v>68747</v>
      </c>
      <c r="C10" s="125">
        <f t="shared" si="0"/>
        <v>1.1884811015479108E-2</v>
      </c>
      <c r="D10" s="125">
        <f>+C10*D$4</f>
        <v>1.0102089363157242E-2</v>
      </c>
      <c r="E10" s="126">
        <f>+'TERRITORIO INEGI 2020'!B14</f>
        <v>138.69999999999999</v>
      </c>
      <c r="F10" s="127">
        <f t="shared" si="2"/>
        <v>2.1619043462538417E-3</v>
      </c>
      <c r="G10" s="128">
        <f>+F10*G$4</f>
        <v>3.2428565193807623E-4</v>
      </c>
      <c r="H10" s="129">
        <f>+G10+D10</f>
        <v>1.0426375015095319E-2</v>
      </c>
      <c r="I10" s="130">
        <f>+'COEF Art 14 F I'!N20</f>
        <v>10747</v>
      </c>
      <c r="J10" s="131">
        <f>+'COEF Art 14 F I'!O20</f>
        <v>15877</v>
      </c>
      <c r="K10" s="132">
        <f t="shared" ref="K10:K20" si="12">+J10/$J$63</f>
        <v>1.4761571381685684E-2</v>
      </c>
      <c r="L10" s="132">
        <f>+'COEF Art 14 F I'!Q20</f>
        <v>1.8900298334000001</v>
      </c>
      <c r="M10" s="132">
        <f t="shared" ref="M10:M20" si="13">+L10*K10</f>
        <v>2.7899810299249601E-2</v>
      </c>
      <c r="N10" s="132">
        <f t="shared" ref="N10:N20" si="14">+M10/$M$63</f>
        <v>1.4470444024405791E-2</v>
      </c>
      <c r="O10" s="132">
        <f t="shared" ref="O10:O20" si="15">+N10*$O$5</f>
        <v>1.2299877420744922E-2</v>
      </c>
      <c r="P10" s="132">
        <f t="shared" ref="P10:P20" si="16">+I10/J10</f>
        <v>0.67689110033381616</v>
      </c>
      <c r="Q10" s="248">
        <f t="shared" ref="Q10:Q20" si="17">+P10/$P$63</f>
        <v>8.9946992637304091E-3</v>
      </c>
      <c r="R10" s="249">
        <f t="shared" ref="R10:R20" si="18">+Q10*$R$5</f>
        <v>1.3492048895595613E-3</v>
      </c>
      <c r="S10" s="129">
        <f t="shared" ref="S10:S20" si="19">+R10+O10</f>
        <v>1.3649082310304483E-2</v>
      </c>
      <c r="T10" s="126">
        <v>45557174</v>
      </c>
      <c r="U10" s="126">
        <v>12990205</v>
      </c>
      <c r="V10" s="135">
        <f>+U10/T10</f>
        <v>0.28514071131804619</v>
      </c>
      <c r="W10" s="136">
        <f>+V10*U10</f>
        <v>3704036.2938672402</v>
      </c>
      <c r="X10" s="261">
        <f t="shared" si="7"/>
        <v>2.3259970545522657E-3</v>
      </c>
      <c r="Y10" s="32"/>
      <c r="Z10" s="138">
        <f t="shared" si="8"/>
        <v>126331846.25001299</v>
      </c>
      <c r="AA10" s="139">
        <f>+S10*AA$6</f>
        <v>165379987.32854846</v>
      </c>
      <c r="AB10" s="139">
        <f>+X10*AB$6</f>
        <v>56366187.068515599</v>
      </c>
      <c r="AC10" s="139">
        <f>SUM(Z10:AB10)</f>
        <v>348078020.64707702</v>
      </c>
      <c r="AD10" s="129">
        <f t="shared" ref="AD10:AD20" si="20">+AC10/AC$63</f>
        <v>7.1818628586260832E-3</v>
      </c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</row>
    <row r="11" spans="1:123" x14ac:dyDescent="0.2">
      <c r="A11" s="42" t="s">
        <v>44</v>
      </c>
      <c r="B11" s="64">
        <f>+censo2020!C12</f>
        <v>122337</v>
      </c>
      <c r="C11" s="125">
        <f t="shared" si="0"/>
        <v>2.1149317427679282E-2</v>
      </c>
      <c r="D11" s="125">
        <f t="shared" si="1"/>
        <v>1.7976919813527389E-2</v>
      </c>
      <c r="E11" s="126">
        <f>+'TERRITORIO INEGI 2020'!B10</f>
        <v>1140.9000000000001</v>
      </c>
      <c r="F11" s="127">
        <f t="shared" si="2"/>
        <v>1.778310503706567E-2</v>
      </c>
      <c r="G11" s="128">
        <f t="shared" si="3"/>
        <v>2.6674657555598503E-3</v>
      </c>
      <c r="H11" s="129">
        <f t="shared" si="4"/>
        <v>2.064438556908724E-2</v>
      </c>
      <c r="I11" s="130">
        <f>+'COEF Art 14 F I'!N16</f>
        <v>26523</v>
      </c>
      <c r="J11" s="131">
        <f>+'COEF Art 14 F I'!O16</f>
        <v>24758</v>
      </c>
      <c r="K11" s="132">
        <f t="shared" si="12"/>
        <v>2.3018642329645032E-2</v>
      </c>
      <c r="L11" s="132">
        <f>+'COEF Art 14 F I'!Q16</f>
        <v>1.8739893594999999</v>
      </c>
      <c r="M11" s="132">
        <f t="shared" si="13"/>
        <v>4.3136690795891081E-2</v>
      </c>
      <c r="N11" s="132">
        <f t="shared" si="14"/>
        <v>2.2373165367967792E-2</v>
      </c>
      <c r="O11" s="132">
        <f t="shared" si="15"/>
        <v>1.9017190562772623E-2</v>
      </c>
      <c r="P11" s="132">
        <f t="shared" si="16"/>
        <v>1.0712900880523468</v>
      </c>
      <c r="Q11" s="248">
        <f t="shared" si="17"/>
        <v>1.4235572253046412E-2</v>
      </c>
      <c r="R11" s="249">
        <f t="shared" si="18"/>
        <v>2.1353358379569616E-3</v>
      </c>
      <c r="S11" s="129">
        <f t="shared" si="19"/>
        <v>2.1152526400729586E-2</v>
      </c>
      <c r="T11" s="126">
        <v>96076042</v>
      </c>
      <c r="U11" s="126">
        <v>27527682</v>
      </c>
      <c r="V11" s="135">
        <f t="shared" si="5"/>
        <v>0.28651973402484671</v>
      </c>
      <c r="W11" s="136">
        <f t="shared" si="6"/>
        <v>7887224.1249605604</v>
      </c>
      <c r="X11" s="261">
        <f t="shared" si="7"/>
        <v>4.9528834567919003E-3</v>
      </c>
      <c r="Y11" s="32"/>
      <c r="Z11" s="138">
        <f t="shared" si="8"/>
        <v>250139031.05000424</v>
      </c>
      <c r="AA11" s="139">
        <f t="shared" si="9"/>
        <v>256295952.25449324</v>
      </c>
      <c r="AB11" s="139">
        <f t="shared" si="10"/>
        <v>120023864.56496491</v>
      </c>
      <c r="AC11" s="139">
        <f t="shared" si="11"/>
        <v>626458847.86946237</v>
      </c>
      <c r="AD11" s="129">
        <f t="shared" si="20"/>
        <v>1.2925669720850158E-2</v>
      </c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</row>
    <row r="12" spans="1:123" x14ac:dyDescent="0.2">
      <c r="A12" s="42" t="s">
        <v>45</v>
      </c>
      <c r="B12" s="64">
        <f>+censo2020!C19</f>
        <v>104478</v>
      </c>
      <c r="C12" s="125">
        <f t="shared" si="0"/>
        <v>1.8061897759541888E-2</v>
      </c>
      <c r="D12" s="125">
        <f>+C12*D$4</f>
        <v>1.5352613095610604E-2</v>
      </c>
      <c r="E12" s="126">
        <f>+'TERRITORIO INEGI 2020'!B11</f>
        <v>104.3</v>
      </c>
      <c r="F12" s="127">
        <f t="shared" si="2"/>
        <v>1.6257146598001133E-3</v>
      </c>
      <c r="G12" s="128">
        <f>+F12*G$4</f>
        <v>2.43857198970017E-4</v>
      </c>
      <c r="H12" s="129">
        <f>+G12+D12</f>
        <v>1.5596470294580621E-2</v>
      </c>
      <c r="I12" s="130">
        <f>+'COEF Art 14 F I'!N17</f>
        <v>8234</v>
      </c>
      <c r="J12" s="131">
        <f>+'COEF Art 14 F I'!O17</f>
        <v>27842</v>
      </c>
      <c r="K12" s="132">
        <f t="shared" si="12"/>
        <v>2.5885977855318563E-2</v>
      </c>
      <c r="L12" s="132">
        <f>+'COEF Art 14 F I'!Q17</f>
        <v>1.8343045897000001</v>
      </c>
      <c r="M12" s="132">
        <f t="shared" si="13"/>
        <v>4.7482767988883408E-2</v>
      </c>
      <c r="N12" s="132">
        <f t="shared" si="14"/>
        <v>2.4627290613709468E-2</v>
      </c>
      <c r="O12" s="132">
        <f t="shared" si="15"/>
        <v>2.0933197021653048E-2</v>
      </c>
      <c r="P12" s="132">
        <f t="shared" si="16"/>
        <v>0.29574024854536313</v>
      </c>
      <c r="Q12" s="248">
        <f t="shared" si="17"/>
        <v>3.9298708382110078E-3</v>
      </c>
      <c r="R12" s="249">
        <f t="shared" si="18"/>
        <v>5.8948062573165115E-4</v>
      </c>
      <c r="S12" s="129">
        <f t="shared" si="19"/>
        <v>2.1522677647384698E-2</v>
      </c>
      <c r="T12" s="126">
        <v>25918809</v>
      </c>
      <c r="U12" s="126">
        <v>4946842.92</v>
      </c>
      <c r="V12" s="135">
        <f>+U12/T12</f>
        <v>0.19085919109940583</v>
      </c>
      <c r="W12" s="136">
        <f>+V12*U12</f>
        <v>944150.43820702273</v>
      </c>
      <c r="X12" s="261">
        <f t="shared" si="7"/>
        <v>5.9289136609158675E-4</v>
      </c>
      <c r="Y12" s="32"/>
      <c r="Z12" s="138">
        <f t="shared" si="8"/>
        <v>188975639.61062273</v>
      </c>
      <c r="AA12" s="139">
        <f>+S12*AA$6</f>
        <v>260780913.74053055</v>
      </c>
      <c r="AB12" s="139">
        <f>+X12*AB$6</f>
        <v>14367613.057385843</v>
      </c>
      <c r="AC12" s="139">
        <f>SUM(Z12:AB12)</f>
        <v>464124166.40853912</v>
      </c>
      <c r="AD12" s="129">
        <f t="shared" si="20"/>
        <v>9.5762326685371255E-3</v>
      </c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</row>
    <row r="13" spans="1:123" x14ac:dyDescent="0.2">
      <c r="A13" s="42" t="s">
        <v>53</v>
      </c>
      <c r="B13" s="64">
        <f>+censo2020!C21</f>
        <v>397205</v>
      </c>
      <c r="C13" s="125">
        <f t="shared" si="0"/>
        <v>6.8667816186937305E-2</v>
      </c>
      <c r="D13" s="125">
        <f t="shared" si="1"/>
        <v>5.8367643758896706E-2</v>
      </c>
      <c r="E13" s="126">
        <f>+'TERRITORIO INEGI 2020'!B19</f>
        <v>1032</v>
      </c>
      <c r="F13" s="127">
        <f t="shared" si="2"/>
        <v>1.6085690593611857E-2</v>
      </c>
      <c r="G13" s="128">
        <f t="shared" si="3"/>
        <v>2.4128535890417784E-3</v>
      </c>
      <c r="H13" s="129">
        <f t="shared" si="4"/>
        <v>6.0780497347938486E-2</v>
      </c>
      <c r="I13" s="130">
        <f>+'COEF Art 14 F I'!N25</f>
        <v>49018</v>
      </c>
      <c r="J13" s="131">
        <f>+'COEF Art 14 F I'!O25</f>
        <v>87249</v>
      </c>
      <c r="K13" s="132">
        <f t="shared" si="12"/>
        <v>8.1119376549769751E-2</v>
      </c>
      <c r="L13" s="132">
        <f>+'COEF Art 14 F I'!Q25</f>
        <v>1.8532766358999999</v>
      </c>
      <c r="M13" s="132">
        <f t="shared" si="13"/>
        <v>0.15033664527846263</v>
      </c>
      <c r="N13" s="132">
        <f t="shared" si="14"/>
        <v>7.7973218705987168E-2</v>
      </c>
      <c r="O13" s="132">
        <f t="shared" si="15"/>
        <v>6.627723590008909E-2</v>
      </c>
      <c r="P13" s="132">
        <f t="shared" si="16"/>
        <v>0.56181732741922541</v>
      </c>
      <c r="Q13" s="248">
        <f t="shared" si="17"/>
        <v>7.4655700138420563E-3</v>
      </c>
      <c r="R13" s="249">
        <f t="shared" si="18"/>
        <v>1.1198355020763085E-3</v>
      </c>
      <c r="S13" s="129">
        <f t="shared" si="19"/>
        <v>6.7397071402165401E-2</v>
      </c>
      <c r="T13" s="126">
        <v>377012210</v>
      </c>
      <c r="U13" s="126">
        <v>90011508</v>
      </c>
      <c r="V13" s="135">
        <f t="shared" si="5"/>
        <v>0.23874958320315409</v>
      </c>
      <c r="W13" s="136">
        <f t="shared" si="6"/>
        <v>21490210.018487372</v>
      </c>
      <c r="X13" s="261">
        <f t="shared" si="7"/>
        <v>1.3495052758384991E-2</v>
      </c>
      <c r="Y13" s="32"/>
      <c r="Z13" s="138">
        <f t="shared" si="8"/>
        <v>736450821.57913256</v>
      </c>
      <c r="AA13" s="139">
        <f t="shared" si="9"/>
        <v>816620968.43364584</v>
      </c>
      <c r="AB13" s="139">
        <f t="shared" si="10"/>
        <v>327027356.62966567</v>
      </c>
      <c r="AC13" s="139">
        <f t="shared" si="11"/>
        <v>1880099146.6424439</v>
      </c>
      <c r="AD13" s="129">
        <f t="shared" si="20"/>
        <v>3.8791918566718472E-2</v>
      </c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</row>
    <row r="14" spans="1:123" x14ac:dyDescent="0.2">
      <c r="A14" s="42" t="s">
        <v>55</v>
      </c>
      <c r="B14" s="64">
        <f>+censo2020!C23</f>
        <v>481213</v>
      </c>
      <c r="C14" s="125">
        <f t="shared" si="0"/>
        <v>8.3190911067999293E-2</v>
      </c>
      <c r="D14" s="125">
        <f t="shared" si="1"/>
        <v>7.0712274407799397E-2</v>
      </c>
      <c r="E14" s="126">
        <f>+'TERRITORIO INEGI 2020'!B21</f>
        <v>149.4</v>
      </c>
      <c r="F14" s="127">
        <f t="shared" si="2"/>
        <v>2.3286842777961356E-3</v>
      </c>
      <c r="G14" s="128">
        <f t="shared" si="3"/>
        <v>3.4930264166942035E-4</v>
      </c>
      <c r="H14" s="129">
        <f t="shared" si="4"/>
        <v>7.1061577049468819E-2</v>
      </c>
      <c r="I14" s="130">
        <f>+'COEF Art 14 F I'!N27</f>
        <v>95635</v>
      </c>
      <c r="J14" s="131">
        <f>+'COEF Art 14 F I'!O27</f>
        <v>113990</v>
      </c>
      <c r="K14" s="132">
        <f t="shared" si="12"/>
        <v>0.10598170446547529</v>
      </c>
      <c r="L14" s="132">
        <f>+'COEF Art 14 F I'!Q27</f>
        <v>1.9916235985999999</v>
      </c>
      <c r="M14" s="132">
        <f t="shared" si="13"/>
        <v>0.21107566363329158</v>
      </c>
      <c r="N14" s="132">
        <f t="shared" si="14"/>
        <v>0.10947596212157762</v>
      </c>
      <c r="O14" s="132">
        <f t="shared" si="15"/>
        <v>9.3054567803340968E-2</v>
      </c>
      <c r="P14" s="132">
        <f t="shared" si="16"/>
        <v>0.83897710325467145</v>
      </c>
      <c r="Q14" s="248">
        <f t="shared" si="17"/>
        <v>1.1148538855378512E-2</v>
      </c>
      <c r="R14" s="249">
        <f t="shared" si="18"/>
        <v>1.6722808283067768E-3</v>
      </c>
      <c r="S14" s="129">
        <f t="shared" si="19"/>
        <v>9.472684863164775E-2</v>
      </c>
      <c r="T14" s="126">
        <v>437682929</v>
      </c>
      <c r="U14" s="126">
        <v>130662277.23999999</v>
      </c>
      <c r="V14" s="135">
        <f t="shared" si="5"/>
        <v>0.29853181054726491</v>
      </c>
      <c r="W14" s="136">
        <f t="shared" si="6"/>
        <v>39006846.194685884</v>
      </c>
      <c r="X14" s="261">
        <f t="shared" si="7"/>
        <v>2.4494848904810584E-2</v>
      </c>
      <c r="Y14" s="32"/>
      <c r="Z14" s="138">
        <f t="shared" si="8"/>
        <v>861022187.77854645</v>
      </c>
      <c r="AA14" s="139">
        <f t="shared" si="9"/>
        <v>1147763979.3078337</v>
      </c>
      <c r="AB14" s="139">
        <f t="shared" si="10"/>
        <v>593586837.47316563</v>
      </c>
      <c r="AC14" s="139">
        <f t="shared" si="11"/>
        <v>2602373004.5595455</v>
      </c>
      <c r="AD14" s="129">
        <f t="shared" si="20"/>
        <v>5.3694530872684436E-2</v>
      </c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</row>
    <row r="15" spans="1:123" x14ac:dyDescent="0.2">
      <c r="A15" s="42" t="s">
        <v>59</v>
      </c>
      <c r="B15" s="64">
        <f>+censo2020!C27</f>
        <v>102149</v>
      </c>
      <c r="C15" s="125">
        <f t="shared" si="0"/>
        <v>1.7659266010446643E-2</v>
      </c>
      <c r="D15" s="125">
        <f>+C15*D$4</f>
        <v>1.5010376108879647E-2</v>
      </c>
      <c r="E15" s="126">
        <f>+'TERRITORIO INEGI 2020'!B25</f>
        <v>184.5</v>
      </c>
      <c r="F15" s="127">
        <f t="shared" si="2"/>
        <v>2.8757848008928179E-3</v>
      </c>
      <c r="G15" s="128">
        <f>+F15*G$4</f>
        <v>4.313677201339227E-4</v>
      </c>
      <c r="H15" s="129">
        <f>+G15+D15</f>
        <v>1.544174382901357E-2</v>
      </c>
      <c r="I15" s="130">
        <f>+'COEF Art 14 F I'!N31</f>
        <v>12989</v>
      </c>
      <c r="J15" s="131">
        <f>+'COEF Art 14 F I'!O31</f>
        <v>23008</v>
      </c>
      <c r="K15" s="132">
        <f t="shared" si="12"/>
        <v>2.1391587475582556E-2</v>
      </c>
      <c r="L15" s="132">
        <f>+'COEF Art 14 F I'!Q31</f>
        <v>1.8972127424</v>
      </c>
      <c r="M15" s="132">
        <f t="shared" si="13"/>
        <v>4.0584392338839474E-2</v>
      </c>
      <c r="N15" s="132">
        <f t="shared" si="14"/>
        <v>2.1049396798927169E-2</v>
      </c>
      <c r="O15" s="132">
        <f t="shared" si="15"/>
        <v>1.7891987279088094E-2</v>
      </c>
      <c r="P15" s="132">
        <f t="shared" si="16"/>
        <v>0.56454276773296241</v>
      </c>
      <c r="Q15" s="248">
        <f t="shared" si="17"/>
        <v>7.5017863505189922E-3</v>
      </c>
      <c r="R15" s="249">
        <f t="shared" si="18"/>
        <v>1.1252679525778487E-3</v>
      </c>
      <c r="S15" s="129">
        <f t="shared" si="19"/>
        <v>1.9017255231665944E-2</v>
      </c>
      <c r="T15" s="126">
        <v>59610291</v>
      </c>
      <c r="U15" s="126">
        <v>9156806</v>
      </c>
      <c r="V15" s="135">
        <f>+U15/T15</f>
        <v>0.15361116086482449</v>
      </c>
      <c r="W15" s="136">
        <f>+V15*U15</f>
        <v>1406587.59947399</v>
      </c>
      <c r="X15" s="261">
        <f t="shared" si="7"/>
        <v>8.8328470721607565E-4</v>
      </c>
      <c r="Y15" s="32"/>
      <c r="Z15" s="138">
        <f t="shared" si="8"/>
        <v>187100886.39768681</v>
      </c>
      <c r="AA15" s="139">
        <f>+S15*AA$6</f>
        <v>230423801.22964659</v>
      </c>
      <c r="AB15" s="139">
        <f>+X15*AB$6</f>
        <v>21404752.402527865</v>
      </c>
      <c r="AC15" s="139">
        <f>SUM(Z15:AB15)</f>
        <v>438929440.02986127</v>
      </c>
      <c r="AD15" s="129">
        <f t="shared" si="20"/>
        <v>9.056392118777918E-3</v>
      </c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</row>
    <row r="16" spans="1:123" x14ac:dyDescent="0.2">
      <c r="A16" s="42" t="s">
        <v>66</v>
      </c>
      <c r="B16" s="64">
        <f>+censo2020!C33</f>
        <v>471523</v>
      </c>
      <c r="C16" s="125">
        <f t="shared" si="0"/>
        <v>8.1515727878332944E-2</v>
      </c>
      <c r="D16" s="125">
        <f t="shared" si="1"/>
        <v>6.9288368696583003E-2</v>
      </c>
      <c r="E16" s="126">
        <f>+'TERRITORIO INEGI 2020'!B32</f>
        <v>247.3</v>
      </c>
      <c r="F16" s="127">
        <f t="shared" si="2"/>
        <v>3.8546427168606712E-3</v>
      </c>
      <c r="G16" s="128">
        <f t="shared" si="3"/>
        <v>5.7819640752910064E-4</v>
      </c>
      <c r="H16" s="129">
        <f t="shared" si="4"/>
        <v>6.9866565104112099E-2</v>
      </c>
      <c r="I16" s="130">
        <f>+'COEF Art 14 F I'!N38</f>
        <v>78885</v>
      </c>
      <c r="J16" s="131">
        <f>+'COEF Art 14 F I'!O38</f>
        <v>113737</v>
      </c>
      <c r="K16" s="132">
        <f t="shared" si="12"/>
        <v>0.1057464788208594</v>
      </c>
      <c r="L16" s="132">
        <f>+'COEF Art 14 F I'!Q38</f>
        <v>1.9568038190999999</v>
      </c>
      <c r="M16" s="132">
        <f t="shared" si="13"/>
        <v>0.20692511361303492</v>
      </c>
      <c r="N16" s="132">
        <f t="shared" si="14"/>
        <v>0.10732324849756292</v>
      </c>
      <c r="O16" s="132">
        <f t="shared" si="15"/>
        <v>9.1224761222928483E-2</v>
      </c>
      <c r="P16" s="132">
        <f t="shared" si="16"/>
        <v>0.69357377106834184</v>
      </c>
      <c r="Q16" s="248">
        <f t="shared" si="17"/>
        <v>9.216382790222178E-3</v>
      </c>
      <c r="R16" s="249">
        <f t="shared" si="18"/>
        <v>1.3824574185333266E-3</v>
      </c>
      <c r="S16" s="129">
        <f t="shared" si="19"/>
        <v>9.2607218641461805E-2</v>
      </c>
      <c r="T16" s="126">
        <v>369239404</v>
      </c>
      <c r="U16" s="126">
        <v>99086847.890000001</v>
      </c>
      <c r="V16" s="135">
        <f t="shared" si="5"/>
        <v>0.26835393735496332</v>
      </c>
      <c r="W16" s="136">
        <f t="shared" si="6"/>
        <v>26590345.771373838</v>
      </c>
      <c r="X16" s="261">
        <f t="shared" si="7"/>
        <v>1.669774835795889E-2</v>
      </c>
      <c r="Y16" s="32"/>
      <c r="Z16" s="138">
        <f t="shared" si="8"/>
        <v>846542748.36368155</v>
      </c>
      <c r="AA16" s="139">
        <f t="shared" si="9"/>
        <v>1122081345.6370325</v>
      </c>
      <c r="AB16" s="139">
        <f t="shared" si="10"/>
        <v>404638692.78152657</v>
      </c>
      <c r="AC16" s="139">
        <f t="shared" si="11"/>
        <v>2373262786.7822409</v>
      </c>
      <c r="AD16" s="129">
        <f t="shared" si="20"/>
        <v>4.8967320115372935E-2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</row>
    <row r="17" spans="1:123" x14ac:dyDescent="0.2">
      <c r="A17" s="42" t="s">
        <v>76</v>
      </c>
      <c r="B17" s="64">
        <f>+censo2020!C46</f>
        <v>147624</v>
      </c>
      <c r="C17" s="125">
        <f t="shared" si="0"/>
        <v>2.5520871330372057E-2</v>
      </c>
      <c r="D17" s="125">
        <f>+C17*D$4</f>
        <v>2.1692740630816248E-2</v>
      </c>
      <c r="E17" s="126">
        <f>+'TERRITORIO INEGI 2020'!B42</f>
        <v>322.8</v>
      </c>
      <c r="F17" s="127">
        <f t="shared" si="2"/>
        <v>5.0314543833506866E-3</v>
      </c>
      <c r="G17" s="128">
        <f>+F17*G$4</f>
        <v>7.5471815750260301E-4</v>
      </c>
      <c r="H17" s="129">
        <f>+G17+D17</f>
        <v>2.2447458788318851E-2</v>
      </c>
      <c r="I17" s="130">
        <f>+'COEF Art 14 F I'!N48</f>
        <v>19678</v>
      </c>
      <c r="J17" s="131">
        <f>+'COEF Art 14 F I'!O48</f>
        <v>32877</v>
      </c>
      <c r="K17" s="132">
        <f t="shared" si="12"/>
        <v>3.0567247106864034E-2</v>
      </c>
      <c r="L17" s="132">
        <f>+'COEF Art 14 F I'!Q48</f>
        <v>1.8363293522999999</v>
      </c>
      <c r="M17" s="132">
        <f t="shared" si="13"/>
        <v>5.6131533081341681E-2</v>
      </c>
      <c r="N17" s="132">
        <f t="shared" si="14"/>
        <v>2.9113036925540781E-2</v>
      </c>
      <c r="O17" s="132">
        <f t="shared" si="15"/>
        <v>2.4746081386709664E-2</v>
      </c>
      <c r="P17" s="132">
        <f t="shared" si="16"/>
        <v>0.59853392949478357</v>
      </c>
      <c r="Q17" s="248">
        <f t="shared" si="17"/>
        <v>7.953469461024678E-3</v>
      </c>
      <c r="R17" s="249">
        <f t="shared" si="18"/>
        <v>1.1930204191537017E-3</v>
      </c>
      <c r="S17" s="129">
        <f t="shared" si="19"/>
        <v>2.5939101805863365E-2</v>
      </c>
      <c r="T17" s="126">
        <v>81632998</v>
      </c>
      <c r="U17" s="126">
        <v>17252658</v>
      </c>
      <c r="V17" s="135">
        <f>+U17/T17</f>
        <v>0.21134416746522039</v>
      </c>
      <c r="W17" s="136">
        <f>+V17*U17</f>
        <v>3646248.6415721742</v>
      </c>
      <c r="X17" s="261">
        <f t="shared" si="7"/>
        <v>2.289708557797965E-3</v>
      </c>
      <c r="Y17" s="32"/>
      <c r="Z17" s="138">
        <f t="shared" si="8"/>
        <v>271986084.16095561</v>
      </c>
      <c r="AA17" s="139">
        <f>+S17*AA$6</f>
        <v>314292802.28817928</v>
      </c>
      <c r="AB17" s="139">
        <f>+X17*AB$6</f>
        <v>55486803.239337936</v>
      </c>
      <c r="AC17" s="139">
        <f>SUM(Z17:AB17)</f>
        <v>641765689.68847275</v>
      </c>
      <c r="AD17" s="129">
        <f t="shared" si="20"/>
        <v>1.3241494427444538E-2</v>
      </c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</row>
    <row r="18" spans="1:123" x14ac:dyDescent="0.2">
      <c r="A18" s="42" t="s">
        <v>80</v>
      </c>
      <c r="B18" s="64">
        <f>+censo2020!C49</f>
        <v>86766</v>
      </c>
      <c r="C18" s="125">
        <f t="shared" si="0"/>
        <v>1.4999891087161044E-2</v>
      </c>
      <c r="D18" s="125">
        <f t="shared" si="1"/>
        <v>1.2749907424086887E-2</v>
      </c>
      <c r="E18" s="126">
        <f>+'TERRITORIO INEGI 2020'!B46</f>
        <v>1667.4</v>
      </c>
      <c r="F18" s="127">
        <f t="shared" si="2"/>
        <v>2.5989612883515905E-2</v>
      </c>
      <c r="G18" s="128">
        <f t="shared" si="3"/>
        <v>3.8984419325273855E-3</v>
      </c>
      <c r="H18" s="129">
        <f t="shared" si="4"/>
        <v>1.6648349356614273E-2</v>
      </c>
      <c r="I18" s="130">
        <f>+'COEF Art 14 F I'!N52</f>
        <v>13606</v>
      </c>
      <c r="J18" s="131">
        <f>+'COEF Art 14 F I'!O52</f>
        <v>22970</v>
      </c>
      <c r="K18" s="132">
        <f t="shared" si="12"/>
        <v>2.1356257141608628E-2</v>
      </c>
      <c r="L18" s="132">
        <f>+'COEF Art 14 F I'!Q52</f>
        <v>1.9100372027999999</v>
      </c>
      <c r="M18" s="132">
        <f t="shared" si="13"/>
        <v>4.0791245653035664E-2</v>
      </c>
      <c r="N18" s="132">
        <f t="shared" si="14"/>
        <v>2.1156682808123412E-2</v>
      </c>
      <c r="O18" s="132">
        <f t="shared" si="15"/>
        <v>1.7983180386904898E-2</v>
      </c>
      <c r="P18" s="132">
        <f t="shared" si="16"/>
        <v>0.59233783195472356</v>
      </c>
      <c r="Q18" s="248">
        <f t="shared" si="17"/>
        <v>7.8711341578214088E-3</v>
      </c>
      <c r="R18" s="249">
        <f t="shared" si="18"/>
        <v>1.1806701236732112E-3</v>
      </c>
      <c r="S18" s="129">
        <f t="shared" si="19"/>
        <v>1.9163850510578111E-2</v>
      </c>
      <c r="T18" s="126">
        <v>119215481</v>
      </c>
      <c r="U18" s="126">
        <v>19038713.890000001</v>
      </c>
      <c r="V18" s="135">
        <f t="shared" si="5"/>
        <v>0.15970001320549973</v>
      </c>
      <c r="W18" s="136">
        <f t="shared" si="6"/>
        <v>3040482.8596487311</v>
      </c>
      <c r="X18" s="261">
        <f t="shared" si="7"/>
        <v>1.9093101727077942E-3</v>
      </c>
      <c r="Y18" s="32"/>
      <c r="Z18" s="138">
        <f t="shared" si="8"/>
        <v>201720800.20057377</v>
      </c>
      <c r="AA18" s="139">
        <f t="shared" si="9"/>
        <v>232200032.39433202</v>
      </c>
      <c r="AB18" s="139">
        <f t="shared" si="10"/>
        <v>46268560.037959024</v>
      </c>
      <c r="AC18" s="139">
        <f t="shared" si="11"/>
        <v>480189392.63286483</v>
      </c>
      <c r="AD18" s="129">
        <f t="shared" si="20"/>
        <v>9.9077050531519942E-3</v>
      </c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</row>
    <row r="19" spans="1:123" x14ac:dyDescent="0.2">
      <c r="A19" s="42" t="s">
        <v>83</v>
      </c>
      <c r="B19" s="64">
        <f>+censo2020!C52</f>
        <v>306322</v>
      </c>
      <c r="C19" s="125">
        <f t="shared" si="0"/>
        <v>5.2956188341070756E-2</v>
      </c>
      <c r="D19" s="125">
        <f t="shared" si="1"/>
        <v>4.5012760089910141E-2</v>
      </c>
      <c r="E19" s="126">
        <f>+'TERRITORIO INEGI 2020'!B49</f>
        <v>915.8</v>
      </c>
      <c r="F19" s="127">
        <f t="shared" si="2"/>
        <v>1.4274491710881531E-2</v>
      </c>
      <c r="G19" s="128">
        <f t="shared" si="3"/>
        <v>2.1411737566322296E-3</v>
      </c>
      <c r="H19" s="129">
        <f t="shared" si="4"/>
        <v>4.7153933846542373E-2</v>
      </c>
      <c r="I19" s="130">
        <f>+'COEF Art 14 F I'!N55</f>
        <v>43432</v>
      </c>
      <c r="J19" s="131">
        <f>+'COEF Art 14 F I'!O55</f>
        <v>47092</v>
      </c>
      <c r="K19" s="132">
        <f t="shared" si="12"/>
        <v>4.378358125000581E-2</v>
      </c>
      <c r="L19" s="132">
        <f>+'COEF Art 14 F I'!Q55</f>
        <v>1.8493369051999999</v>
      </c>
      <c r="M19" s="132">
        <f t="shared" si="13"/>
        <v>8.0970592647458484E-2</v>
      </c>
      <c r="N19" s="132">
        <f t="shared" si="14"/>
        <v>4.1995999827981793E-2</v>
      </c>
      <c r="O19" s="132">
        <f t="shared" si="15"/>
        <v>3.5696599853784525E-2</v>
      </c>
      <c r="P19" s="132">
        <f t="shared" si="16"/>
        <v>0.92227979274611394</v>
      </c>
      <c r="Q19" s="248">
        <f t="shared" si="17"/>
        <v>1.2255485954351926E-2</v>
      </c>
      <c r="R19" s="249">
        <f t="shared" si="18"/>
        <v>1.8383228931527888E-3</v>
      </c>
      <c r="S19" s="129">
        <f t="shared" si="19"/>
        <v>3.7534922746937316E-2</v>
      </c>
      <c r="T19" s="126">
        <v>274755070</v>
      </c>
      <c r="U19" s="126">
        <v>112141719.38</v>
      </c>
      <c r="V19" s="135">
        <f t="shared" si="5"/>
        <v>0.40815159254386096</v>
      </c>
      <c r="W19" s="136">
        <f t="shared" si="6"/>
        <v>45770821.355553754</v>
      </c>
      <c r="X19" s="261">
        <f t="shared" si="7"/>
        <v>2.8742373781198108E-2</v>
      </c>
      <c r="Y19" s="32"/>
      <c r="Z19" s="138">
        <f t="shared" si="8"/>
        <v>571343684.85308266</v>
      </c>
      <c r="AA19" s="139">
        <f t="shared" si="9"/>
        <v>454794315.6281004</v>
      </c>
      <c r="AB19" s="139">
        <f t="shared" si="10"/>
        <v>696517656.44908154</v>
      </c>
      <c r="AC19" s="139">
        <f t="shared" si="11"/>
        <v>1722655656.9302645</v>
      </c>
      <c r="AD19" s="129">
        <f t="shared" si="20"/>
        <v>3.5543401038968976E-2</v>
      </c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</row>
    <row r="20" spans="1:123" x14ac:dyDescent="0.2">
      <c r="A20" s="42" t="s">
        <v>84</v>
      </c>
      <c r="B20" s="64">
        <f>+censo2020!C53</f>
        <v>46784</v>
      </c>
      <c r="C20" s="125">
        <f t="shared" si="0"/>
        <v>8.0879019964242016E-3</v>
      </c>
      <c r="D20" s="125">
        <f t="shared" si="1"/>
        <v>6.8747166969605712E-3</v>
      </c>
      <c r="E20" s="126">
        <f>+'TERRITORIO INEGI 2020'!B50</f>
        <v>739.2</v>
      </c>
      <c r="F20" s="127">
        <f t="shared" si="2"/>
        <v>1.1521843494959192E-2</v>
      </c>
      <c r="G20" s="128">
        <f t="shared" si="3"/>
        <v>1.7282765242438787E-3</v>
      </c>
      <c r="H20" s="129">
        <f t="shared" si="4"/>
        <v>8.6029932212044503E-3</v>
      </c>
      <c r="I20" s="130">
        <f>+'COEF Art 14 F I'!N56</f>
        <v>7735</v>
      </c>
      <c r="J20" s="131">
        <f>+'COEF Art 14 F I'!O56</f>
        <v>5334</v>
      </c>
      <c r="K20" s="132">
        <f t="shared" si="12"/>
        <v>4.9592631951824303E-3</v>
      </c>
      <c r="L20" s="132">
        <f>+'COEF Art 14 F I'!Q56</f>
        <v>2.0438860060000001</v>
      </c>
      <c r="M20" s="132">
        <f t="shared" si="13"/>
        <v>1.0136168644704216E-2</v>
      </c>
      <c r="N20" s="132">
        <f t="shared" si="14"/>
        <v>5.2571992218554426E-3</v>
      </c>
      <c r="O20" s="132">
        <f t="shared" si="15"/>
        <v>4.4686193385771265E-3</v>
      </c>
      <c r="P20" s="132">
        <f t="shared" si="16"/>
        <v>1.4501312335958005</v>
      </c>
      <c r="Q20" s="248">
        <f t="shared" si="17"/>
        <v>1.9269708720803205E-2</v>
      </c>
      <c r="R20" s="249">
        <f t="shared" si="18"/>
        <v>2.8904563081204805E-3</v>
      </c>
      <c r="S20" s="129">
        <f t="shared" si="19"/>
        <v>7.3590756466976066E-3</v>
      </c>
      <c r="T20" s="126">
        <v>175563518</v>
      </c>
      <c r="U20" s="126">
        <v>85362095.170000002</v>
      </c>
      <c r="V20" s="135">
        <f t="shared" si="5"/>
        <v>0.48621772987027978</v>
      </c>
      <c r="W20" s="136">
        <f t="shared" si="6"/>
        <v>41504564.130528174</v>
      </c>
      <c r="X20" s="261">
        <f t="shared" si="7"/>
        <v>2.606332288858083E-2</v>
      </c>
      <c r="Y20" s="32"/>
      <c r="Z20" s="138">
        <f t="shared" si="8"/>
        <v>104238722.98258866</v>
      </c>
      <c r="AA20" s="139">
        <f t="shared" si="9"/>
        <v>89166715.353592888</v>
      </c>
      <c r="AB20" s="139">
        <f t="shared" si="10"/>
        <v>631595870.1193018</v>
      </c>
      <c r="AC20" s="139">
        <f t="shared" si="11"/>
        <v>825001308.45548332</v>
      </c>
      <c r="AD20" s="129">
        <f t="shared" si="20"/>
        <v>1.702217866126593E-2</v>
      </c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</row>
    <row r="21" spans="1:123" x14ac:dyDescent="0.2">
      <c r="A21" s="140" t="s">
        <v>89</v>
      </c>
      <c r="B21" s="64" t="s">
        <v>113</v>
      </c>
      <c r="C21" s="125"/>
      <c r="D21" s="125"/>
      <c r="E21" s="126"/>
      <c r="F21" s="127"/>
      <c r="G21" s="128"/>
      <c r="H21" s="129"/>
      <c r="I21" s="130"/>
      <c r="J21" s="131"/>
      <c r="K21" s="131"/>
      <c r="L21" s="131"/>
      <c r="M21" s="132"/>
      <c r="N21" s="132"/>
      <c r="O21" s="132"/>
      <c r="P21" s="132"/>
      <c r="Q21" s="133"/>
      <c r="R21" s="134"/>
      <c r="S21" s="129"/>
      <c r="T21" s="126">
        <f>SUM(T9:T20)</f>
        <v>2741725456</v>
      </c>
      <c r="U21" s="126">
        <f>SUM(U9:U20)</f>
        <v>907671010.46999991</v>
      </c>
      <c r="V21" s="135"/>
      <c r="W21" s="136"/>
      <c r="X21" s="137"/>
      <c r="Y21" s="32"/>
      <c r="Z21" s="138"/>
      <c r="AA21" s="139"/>
      <c r="AB21" s="139"/>
      <c r="AC21" s="141">
        <f>SUM(AC9:AC20)</f>
        <v>16404355790.2201</v>
      </c>
      <c r="AD21" s="264" t="s">
        <v>113</v>
      </c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</row>
    <row r="22" spans="1:123" ht="13.5" thickBot="1" x14ac:dyDescent="0.25">
      <c r="A22" s="42"/>
      <c r="B22" s="64"/>
      <c r="C22" s="125"/>
      <c r="D22" s="125"/>
      <c r="E22" s="126"/>
      <c r="F22" s="127"/>
      <c r="G22" s="128"/>
      <c r="H22" s="129"/>
      <c r="I22" s="130"/>
      <c r="J22" s="131"/>
      <c r="K22" s="151"/>
      <c r="L22" s="131"/>
      <c r="M22" s="132"/>
      <c r="N22" s="132"/>
      <c r="O22" s="132"/>
      <c r="P22" s="132"/>
      <c r="Q22" s="153"/>
      <c r="R22" s="259"/>
      <c r="S22" s="129"/>
      <c r="T22" s="126"/>
      <c r="U22" s="126"/>
      <c r="V22" s="135"/>
      <c r="W22" s="136"/>
      <c r="X22" s="137"/>
      <c r="Y22" s="32"/>
      <c r="Z22" s="138"/>
      <c r="AA22" s="139"/>
      <c r="AB22" s="139"/>
      <c r="AC22" s="139"/>
      <c r="AD22" s="157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</row>
    <row r="23" spans="1:123" ht="13.5" thickTop="1" x14ac:dyDescent="0.2">
      <c r="A23" s="38" t="s">
        <v>36</v>
      </c>
      <c r="B23" s="62">
        <f>+censo2020!C5</f>
        <v>2974</v>
      </c>
      <c r="C23" s="113">
        <f>+B23/$B$63</f>
        <v>5.141377508841821E-4</v>
      </c>
      <c r="D23" s="113">
        <f>+C23*D$4</f>
        <v>4.3701708825155477E-4</v>
      </c>
      <c r="E23" s="114">
        <f>+'TERRITORIO INEGI 2020'!B2</f>
        <v>46.9</v>
      </c>
      <c r="F23" s="115">
        <f>+E23/$E$63</f>
        <v>7.3102605507790325E-4</v>
      </c>
      <c r="G23" s="116">
        <f>+F23*G$4</f>
        <v>1.0965390826168548E-4</v>
      </c>
      <c r="H23" s="117">
        <f>+G23+D23</f>
        <v>5.4667099651324028E-4</v>
      </c>
      <c r="I23" s="118">
        <f>+'COEF Art 14 F I'!N8</f>
        <v>296</v>
      </c>
      <c r="J23" s="119">
        <f>+'COEF Art 14 F I'!O8</f>
        <v>291</v>
      </c>
      <c r="K23" s="120">
        <f t="shared" ref="K23:K61" si="21">+J23/$J$63</f>
        <v>2.7055597858981759E-4</v>
      </c>
      <c r="L23" s="120">
        <f>+'COEF Art 14 F I'!Q8</f>
        <v>1.7570912812999999</v>
      </c>
      <c r="M23" s="120">
        <f>+L23*K23</f>
        <v>4.7539155108375792E-4</v>
      </c>
      <c r="N23" s="120">
        <f t="shared" ref="N23:N61" si="22">+M23/$M$63</f>
        <v>2.4656536212427173E-4</v>
      </c>
      <c r="O23" s="120">
        <f t="shared" ref="O23:O61" si="23">+N23*$O$5</f>
        <v>2.0958055780563096E-4</v>
      </c>
      <c r="P23" s="120">
        <f t="shared" ref="P23:P61" si="24">+I23/J23</f>
        <v>1.0171821305841924</v>
      </c>
      <c r="Q23" s="243">
        <f t="shared" ref="Q23:Q61" si="25">+P23/$P$63</f>
        <v>1.351657209931304E-2</v>
      </c>
      <c r="R23" s="244">
        <f t="shared" ref="R23:R61" si="26">+Q23*$R$5</f>
        <v>2.0274858148969558E-3</v>
      </c>
      <c r="S23" s="117">
        <f t="shared" ref="S23:S61" si="27">+R23+O23</f>
        <v>2.2370663727025869E-3</v>
      </c>
      <c r="T23" s="114">
        <v>558823</v>
      </c>
      <c r="U23" s="114">
        <v>145672.85</v>
      </c>
      <c r="V23" s="121">
        <f>+U23/T23</f>
        <v>0.26067797853703228</v>
      </c>
      <c r="W23" s="122">
        <f>+V23*U23</f>
        <v>37973.704065728321</v>
      </c>
      <c r="X23" s="260">
        <f t="shared" ref="X23:X61" si="28">+W23/W$63</f>
        <v>2.3846074066165529E-5</v>
      </c>
      <c r="Y23" s="32"/>
      <c r="Z23" s="123">
        <f t="shared" ref="Z23:Z61" si="29">+H23*Z$6</f>
        <v>6623774.435588982</v>
      </c>
      <c r="AA23" s="124">
        <f>+S23*AA$6</f>
        <v>27105559.184104774</v>
      </c>
      <c r="AB23" s="124">
        <f>+X23*AB$6</f>
        <v>577864.99300700729</v>
      </c>
      <c r="AC23" s="124">
        <f>SUM(Z23:AB23)</f>
        <v>34307198.61270076</v>
      </c>
      <c r="AD23" s="117">
        <f t="shared" ref="AD23:AD61" si="30">+AC23/AC$63</f>
        <v>7.0785737933703953E-4</v>
      </c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</row>
    <row r="24" spans="1:123" x14ac:dyDescent="0.2">
      <c r="A24" s="42" t="s">
        <v>37</v>
      </c>
      <c r="B24" s="64">
        <f>+censo2020!C6</f>
        <v>3382</v>
      </c>
      <c r="C24" s="125">
        <f>+B24/$B$63</f>
        <v>5.8467177992276519E-4</v>
      </c>
      <c r="D24" s="125">
        <f t="shared" ref="D24:D61" si="31">+C24*D$4</f>
        <v>4.9697101293435045E-4</v>
      </c>
      <c r="E24" s="126">
        <f>+'TERRITORIO INEGI 2020'!B3</f>
        <v>980.9</v>
      </c>
      <c r="F24" s="127">
        <f>+E24/$E$63</f>
        <v>1.5289199518676232E-2</v>
      </c>
      <c r="G24" s="128">
        <f t="shared" ref="G24:G61" si="32">+F24*G$4</f>
        <v>2.2933799278014345E-3</v>
      </c>
      <c r="H24" s="129">
        <f t="shared" ref="H24:H61" si="33">+G24+D24</f>
        <v>2.7903509407357849E-3</v>
      </c>
      <c r="I24" s="130">
        <f>+'COEF Art 14 F I'!N9</f>
        <v>250</v>
      </c>
      <c r="J24" s="131">
        <f>+'COEF Art 14 F I'!O9</f>
        <v>278</v>
      </c>
      <c r="K24" s="132">
        <f t="shared" si="21"/>
        <v>2.5846928538821062E-4</v>
      </c>
      <c r="L24" s="132">
        <f>+'COEF Art 14 F I'!Q9</f>
        <v>1.7189329948000001</v>
      </c>
      <c r="M24" s="132">
        <f t="shared" ref="M24:M61" si="34">+L24*K24</f>
        <v>4.4429138279617278E-4</v>
      </c>
      <c r="N24" s="132">
        <f t="shared" si="22"/>
        <v>2.3043502863712238E-4</v>
      </c>
      <c r="O24" s="132">
        <f t="shared" si="23"/>
        <v>1.95869774341554E-4</v>
      </c>
      <c r="P24" s="132">
        <f t="shared" si="24"/>
        <v>0.89928057553956831</v>
      </c>
      <c r="Q24" s="248">
        <f t="shared" si="25"/>
        <v>1.1949866568941082E-2</v>
      </c>
      <c r="R24" s="249">
        <f t="shared" si="26"/>
        <v>1.7924799853411622E-3</v>
      </c>
      <c r="S24" s="129">
        <f t="shared" si="27"/>
        <v>1.9883497596827164E-3</v>
      </c>
      <c r="T24" s="126">
        <v>2588435</v>
      </c>
      <c r="U24" s="126">
        <v>768052</v>
      </c>
      <c r="V24" s="135">
        <f t="shared" ref="V24:V61" si="35">+U24/T24</f>
        <v>0.2967244686461124</v>
      </c>
      <c r="W24" s="136">
        <f t="shared" ref="W24:W61" si="36">+V24*U24</f>
        <v>227899.82159258393</v>
      </c>
      <c r="X24" s="261">
        <f t="shared" si="28"/>
        <v>1.4311261329566678E-4</v>
      </c>
      <c r="Y24" s="32"/>
      <c r="Z24" s="138">
        <f t="shared" si="29"/>
        <v>33809467.386147879</v>
      </c>
      <c r="AA24" s="139">
        <f t="shared" ref="AA24:AA61" si="37">+S24*AA$6</f>
        <v>24091968.279273599</v>
      </c>
      <c r="AB24" s="139">
        <f t="shared" ref="AB24:AB61" si="38">+X24*AB$6</f>
        <v>3468066.4436354837</v>
      </c>
      <c r="AC24" s="139">
        <f t="shared" ref="AC24:AC61" si="39">SUM(Z24:AB24)</f>
        <v>61369502.109056965</v>
      </c>
      <c r="AD24" s="129">
        <f t="shared" si="30"/>
        <v>1.2662314817524589E-3</v>
      </c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</row>
    <row r="25" spans="1:123" x14ac:dyDescent="0.2">
      <c r="A25" s="42" t="s">
        <v>38</v>
      </c>
      <c r="B25" s="64">
        <f>+censo2020!C36</f>
        <v>1407</v>
      </c>
      <c r="C25" s="125">
        <f t="shared" ref="C25:C61" si="40">+B25/$B$63</f>
        <v>2.4323867366981983E-4</v>
      </c>
      <c r="D25" s="125">
        <f t="shared" si="31"/>
        <v>2.0675287261934686E-4</v>
      </c>
      <c r="E25" s="126">
        <f>+'TERRITORIO INEGI 2020'!B4</f>
        <v>694.5</v>
      </c>
      <c r="F25" s="127">
        <f t="shared" ref="F25:F61" si="41">+E25/$E$63</f>
        <v>1.0825108640759144E-2</v>
      </c>
      <c r="G25" s="128">
        <f t="shared" si="32"/>
        <v>1.6237662961138715E-3</v>
      </c>
      <c r="H25" s="129">
        <f t="shared" si="33"/>
        <v>1.8305191687332184E-3</v>
      </c>
      <c r="I25" s="130">
        <f>+'COEF Art 14 F I'!N10</f>
        <v>366</v>
      </c>
      <c r="J25" s="131">
        <f>+'COEF Art 14 F I'!O10</f>
        <v>167</v>
      </c>
      <c r="K25" s="132">
        <f t="shared" si="21"/>
        <v>1.5526752035910496E-4</v>
      </c>
      <c r="L25" s="132">
        <f>+'COEF Art 14 F I'!Q10</f>
        <v>1.7050555638</v>
      </c>
      <c r="M25" s="132">
        <f t="shared" si="34"/>
        <v>2.6473974946572169E-4</v>
      </c>
      <c r="N25" s="132">
        <f t="shared" si="22"/>
        <v>1.3730923918798025E-4</v>
      </c>
      <c r="O25" s="132">
        <f t="shared" si="23"/>
        <v>1.1671285330978322E-4</v>
      </c>
      <c r="P25" s="132">
        <f t="shared" si="24"/>
        <v>2.191616766467066</v>
      </c>
      <c r="Q25" s="248">
        <f t="shared" si="25"/>
        <v>2.9122755057643529E-2</v>
      </c>
      <c r="R25" s="249">
        <f t="shared" si="26"/>
        <v>4.3684132586465294E-3</v>
      </c>
      <c r="S25" s="129">
        <f t="shared" si="27"/>
        <v>4.4851261119563121E-3</v>
      </c>
      <c r="T25" s="126">
        <v>1115974</v>
      </c>
      <c r="U25" s="126">
        <v>272877</v>
      </c>
      <c r="V25" s="135">
        <f t="shared" si="35"/>
        <v>0.24451913754263091</v>
      </c>
      <c r="W25" s="136">
        <f t="shared" si="36"/>
        <v>66723.648695220501</v>
      </c>
      <c r="X25" s="261">
        <f t="shared" si="28"/>
        <v>4.1899970200352918E-5</v>
      </c>
      <c r="Y25" s="32"/>
      <c r="Z25" s="138">
        <f t="shared" si="29"/>
        <v>22179603.730663665</v>
      </c>
      <c r="AA25" s="139">
        <f t="shared" si="37"/>
        <v>54344320.204024754</v>
      </c>
      <c r="AB25" s="139">
        <f t="shared" si="38"/>
        <v>1015367.390021453</v>
      </c>
      <c r="AC25" s="139">
        <f t="shared" si="39"/>
        <v>77539291.324709877</v>
      </c>
      <c r="AD25" s="129">
        <f t="shared" si="30"/>
        <v>1.5998613052725596E-3</v>
      </c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</row>
    <row r="26" spans="1:123" ht="13.5" customHeight="1" x14ac:dyDescent="0.2">
      <c r="A26" s="42" t="s">
        <v>39</v>
      </c>
      <c r="B26" s="64">
        <f>+censo2020!C7</f>
        <v>35289</v>
      </c>
      <c r="C26" s="125">
        <f t="shared" si="40"/>
        <v>6.1006748792709828E-3</v>
      </c>
      <c r="D26" s="125">
        <f t="shared" si="31"/>
        <v>5.1855736473803348E-3</v>
      </c>
      <c r="E26" s="126">
        <f>+'TERRITORIO INEGI 2020'!B5</f>
        <v>190.5</v>
      </c>
      <c r="F26" s="127">
        <f t="shared" si="41"/>
        <v>2.9693062578324218E-3</v>
      </c>
      <c r="G26" s="128">
        <f t="shared" si="32"/>
        <v>4.4539593867486322E-4</v>
      </c>
      <c r="H26" s="129">
        <f t="shared" si="33"/>
        <v>5.6309695860551979E-3</v>
      </c>
      <c r="I26" s="130">
        <f>+'COEF Art 14 F I'!N11</f>
        <v>6372</v>
      </c>
      <c r="J26" s="131">
        <f>+'COEF Art 14 F I'!O11</f>
        <v>6876</v>
      </c>
      <c r="K26" s="132">
        <f t="shared" si="21"/>
        <v>6.3929309580191959E-3</v>
      </c>
      <c r="L26" s="132">
        <f>+'COEF Art 14 F I'!Q11</f>
        <v>1.5964581414000001</v>
      </c>
      <c r="M26" s="132">
        <f t="shared" si="34"/>
        <v>1.0206046675337848E-2</v>
      </c>
      <c r="N26" s="132">
        <f t="shared" si="22"/>
        <v>5.293441981930656E-3</v>
      </c>
      <c r="O26" s="132">
        <f t="shared" si="23"/>
        <v>4.4994256846410579E-3</v>
      </c>
      <c r="P26" s="132">
        <f t="shared" si="24"/>
        <v>0.92670157068062831</v>
      </c>
      <c r="Q26" s="248">
        <f t="shared" si="25"/>
        <v>1.2314243652174133E-2</v>
      </c>
      <c r="R26" s="249">
        <f t="shared" si="26"/>
        <v>1.8471365478261198E-3</v>
      </c>
      <c r="S26" s="129">
        <f t="shared" si="27"/>
        <v>6.3465622324671775E-3</v>
      </c>
      <c r="T26" s="126">
        <v>37146815</v>
      </c>
      <c r="U26" s="126">
        <v>23142962</v>
      </c>
      <c r="V26" s="135">
        <f t="shared" si="35"/>
        <v>0.62301335928800361</v>
      </c>
      <c r="W26" s="136">
        <f t="shared" si="36"/>
        <v>14418374.499494614</v>
      </c>
      <c r="X26" s="261">
        <f t="shared" si="28"/>
        <v>9.0542030251656077E-3</v>
      </c>
      <c r="Y26" s="32"/>
      <c r="Z26" s="138">
        <f t="shared" si="29"/>
        <v>68228006.661385298</v>
      </c>
      <c r="AA26" s="139">
        <f t="shared" si="37"/>
        <v>76898531.177650422</v>
      </c>
      <c r="AB26" s="139">
        <f t="shared" si="38"/>
        <v>219411671.42666164</v>
      </c>
      <c r="AC26" s="139">
        <f t="shared" si="39"/>
        <v>364538209.26569736</v>
      </c>
      <c r="AD26" s="129">
        <f t="shared" si="30"/>
        <v>7.5214844672133992E-3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</row>
    <row r="27" spans="1:123" x14ac:dyDescent="0.2">
      <c r="A27" s="42" t="s">
        <v>40</v>
      </c>
      <c r="B27" s="64">
        <f>+censo2020!C8</f>
        <v>18030</v>
      </c>
      <c r="C27" s="125">
        <f t="shared" si="40"/>
        <v>3.1169817244256232E-3</v>
      </c>
      <c r="D27" s="125">
        <f t="shared" si="31"/>
        <v>2.6494344657617798E-3</v>
      </c>
      <c r="E27" s="126">
        <f>+'TERRITORIO INEGI 2020'!B6</f>
        <v>4539.2</v>
      </c>
      <c r="F27" s="127">
        <f t="shared" si="41"/>
        <v>7.0752099556708276E-2</v>
      </c>
      <c r="G27" s="128">
        <f t="shared" si="32"/>
        <v>1.0612814933506241E-2</v>
      </c>
      <c r="H27" s="129">
        <f t="shared" si="33"/>
        <v>1.3262249399268022E-2</v>
      </c>
      <c r="I27" s="130">
        <f>+'COEF Art 14 F I'!N12</f>
        <v>7349</v>
      </c>
      <c r="J27" s="131">
        <f>+'COEF Art 14 F I'!O12</f>
        <v>5491</v>
      </c>
      <c r="K27" s="132">
        <f t="shared" si="21"/>
        <v>5.1052332592326066E-3</v>
      </c>
      <c r="L27" s="132">
        <f>+'COEF Art 14 F I'!Q12</f>
        <v>1.7933312159000001</v>
      </c>
      <c r="M27" s="132">
        <f t="shared" si="34"/>
        <v>9.1553741682327307E-3</v>
      </c>
      <c r="N27" s="132">
        <f t="shared" si="22"/>
        <v>4.748502875213661E-3</v>
      </c>
      <c r="O27" s="132">
        <f t="shared" si="23"/>
        <v>4.0362274439316118E-3</v>
      </c>
      <c r="P27" s="132">
        <f t="shared" si="24"/>
        <v>1.3383718812602441</v>
      </c>
      <c r="Q27" s="248">
        <f t="shared" si="25"/>
        <v>1.7784622325559021E-2</v>
      </c>
      <c r="R27" s="249">
        <f t="shared" si="26"/>
        <v>2.6676933488338529E-3</v>
      </c>
      <c r="S27" s="129">
        <f t="shared" si="27"/>
        <v>6.7039207927654648E-3</v>
      </c>
      <c r="T27" s="126">
        <v>10240869</v>
      </c>
      <c r="U27" s="126">
        <v>2531264</v>
      </c>
      <c r="V27" s="135">
        <f t="shared" si="35"/>
        <v>0.24717277410735358</v>
      </c>
      <c r="W27" s="136">
        <f t="shared" si="36"/>
        <v>625659.5448780763</v>
      </c>
      <c r="X27" s="261">
        <f t="shared" si="28"/>
        <v>3.9289092845780761E-4</v>
      </c>
      <c r="Y27" s="32"/>
      <c r="Z27" s="138">
        <f t="shared" si="29"/>
        <v>160692901.37866175</v>
      </c>
      <c r="AA27" s="139">
        <f t="shared" si="37"/>
        <v>81228489.253239214</v>
      </c>
      <c r="AB27" s="139">
        <f t="shared" si="38"/>
        <v>9520976.618449945</v>
      </c>
      <c r="AC27" s="139">
        <f t="shared" si="39"/>
        <v>251442367.25035092</v>
      </c>
      <c r="AD27" s="129">
        <f t="shared" si="30"/>
        <v>5.1879880122372764E-3</v>
      </c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</row>
    <row r="28" spans="1:123" x14ac:dyDescent="0.2">
      <c r="A28" s="42" t="s">
        <v>42</v>
      </c>
      <c r="B28" s="64">
        <f>+censo2020!C10</f>
        <v>14992</v>
      </c>
      <c r="C28" s="125">
        <f t="shared" si="40"/>
        <v>2.5917798121236242E-3</v>
      </c>
      <c r="D28" s="125">
        <f t="shared" si="31"/>
        <v>2.2030128403050806E-3</v>
      </c>
      <c r="E28" s="126">
        <f>+'TERRITORIO INEGI 2020'!B8</f>
        <v>2688.6</v>
      </c>
      <c r="F28" s="127">
        <f t="shared" si="41"/>
        <v>4.1906964854636478E-2</v>
      </c>
      <c r="G28" s="128">
        <f t="shared" si="32"/>
        <v>6.2860447281954711E-3</v>
      </c>
      <c r="H28" s="129">
        <f t="shared" si="33"/>
        <v>8.4890575685005517E-3</v>
      </c>
      <c r="I28" s="130">
        <f>+'COEF Art 14 F I'!N14</f>
        <v>10274</v>
      </c>
      <c r="J28" s="131">
        <f>+'COEF Art 14 F I'!O14</f>
        <v>7471</v>
      </c>
      <c r="K28" s="132">
        <f t="shared" si="21"/>
        <v>6.9461296084004373E-3</v>
      </c>
      <c r="L28" s="132">
        <f>+'COEF Art 14 F I'!Q14</f>
        <v>2.3084826450000002</v>
      </c>
      <c r="M28" s="132">
        <f t="shared" si="34"/>
        <v>1.6035019650913057E-2</v>
      </c>
      <c r="N28" s="132">
        <f t="shared" si="22"/>
        <v>8.3166821494490631E-3</v>
      </c>
      <c r="O28" s="132">
        <f t="shared" si="23"/>
        <v>7.0691798270317036E-3</v>
      </c>
      <c r="P28" s="132">
        <f t="shared" si="24"/>
        <v>1.375184044973899</v>
      </c>
      <c r="Q28" s="248">
        <f t="shared" si="25"/>
        <v>1.8273791619834338E-2</v>
      </c>
      <c r="R28" s="249">
        <f t="shared" si="26"/>
        <v>2.7410687429751507E-3</v>
      </c>
      <c r="S28" s="129">
        <f t="shared" si="27"/>
        <v>9.8102485700068548E-3</v>
      </c>
      <c r="T28" s="126">
        <v>1835394</v>
      </c>
      <c r="U28" s="126">
        <v>788778.4</v>
      </c>
      <c r="V28" s="135">
        <f t="shared" si="35"/>
        <v>0.42975971371814448</v>
      </c>
      <c r="W28" s="136">
        <f t="shared" si="36"/>
        <v>338985.17937105609</v>
      </c>
      <c r="X28" s="261">
        <f t="shared" si="28"/>
        <v>2.1287008716934795E-4</v>
      </c>
      <c r="Y28" s="32"/>
      <c r="Z28" s="138">
        <f t="shared" si="29"/>
        <v>102858214.2881532</v>
      </c>
      <c r="AA28" s="139">
        <f t="shared" si="37"/>
        <v>118866510.38603427</v>
      </c>
      <c r="AB28" s="139">
        <f t="shared" si="38"/>
        <v>5158508.318484663</v>
      </c>
      <c r="AC28" s="139">
        <f t="shared" si="39"/>
        <v>226883232.99267215</v>
      </c>
      <c r="AD28" s="129">
        <f t="shared" si="30"/>
        <v>4.6812615782115263E-3</v>
      </c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</row>
    <row r="29" spans="1:123" x14ac:dyDescent="0.2">
      <c r="A29" s="42" t="s">
        <v>43</v>
      </c>
      <c r="B29" s="64">
        <f>+censo2020!C11</f>
        <v>3661</v>
      </c>
      <c r="C29" s="125">
        <f t="shared" si="40"/>
        <v>6.329046086035611E-4</v>
      </c>
      <c r="D29" s="125">
        <f t="shared" si="31"/>
        <v>5.3796891731302697E-4</v>
      </c>
      <c r="E29" s="126">
        <f>+'TERRITORIO INEGI 2020'!B9</f>
        <v>466.7</v>
      </c>
      <c r="F29" s="127">
        <f t="shared" si="41"/>
        <v>7.2744106589521847E-3</v>
      </c>
      <c r="G29" s="128">
        <f t="shared" si="32"/>
        <v>1.0911615988428278E-3</v>
      </c>
      <c r="H29" s="129">
        <f t="shared" si="33"/>
        <v>1.6291305161558547E-3</v>
      </c>
      <c r="I29" s="130">
        <f>+'COEF Art 14 F I'!N15</f>
        <v>1472</v>
      </c>
      <c r="J29" s="131">
        <f>+'COEF Art 14 F I'!O15</f>
        <v>1100</v>
      </c>
      <c r="K29" s="132">
        <f t="shared" si="21"/>
        <v>1.0227201939821285E-3</v>
      </c>
      <c r="L29" s="132">
        <f>+'COEF Art 14 F I'!Q15</f>
        <v>1.4822637890000001</v>
      </c>
      <c r="M29" s="132">
        <f t="shared" si="34"/>
        <v>1.515941109818765E-3</v>
      </c>
      <c r="N29" s="132">
        <f t="shared" si="22"/>
        <v>7.8625412641311165E-4</v>
      </c>
      <c r="O29" s="132">
        <f t="shared" si="23"/>
        <v>6.6831600745114491E-4</v>
      </c>
      <c r="P29" s="132">
        <f t="shared" si="24"/>
        <v>1.3381818181818181</v>
      </c>
      <c r="Q29" s="248">
        <f t="shared" si="25"/>
        <v>1.7782096719548338E-2</v>
      </c>
      <c r="R29" s="249">
        <f t="shared" si="26"/>
        <v>2.6673145079322506E-3</v>
      </c>
      <c r="S29" s="129">
        <f t="shared" si="27"/>
        <v>3.3356305153833957E-3</v>
      </c>
      <c r="T29" s="126">
        <v>2443492</v>
      </c>
      <c r="U29" s="126">
        <v>799410</v>
      </c>
      <c r="V29" s="135">
        <f t="shared" si="35"/>
        <v>0.32715883661579409</v>
      </c>
      <c r="W29" s="136">
        <f t="shared" si="36"/>
        <v>261534.04557903195</v>
      </c>
      <c r="X29" s="261">
        <f t="shared" si="28"/>
        <v>1.6423365523960225E-4</v>
      </c>
      <c r="Y29" s="32"/>
      <c r="Z29" s="138">
        <f t="shared" si="29"/>
        <v>19739465.115174953</v>
      </c>
      <c r="AA29" s="139">
        <f t="shared" si="37"/>
        <v>40416382.56883803</v>
      </c>
      <c r="AB29" s="139">
        <f t="shared" si="38"/>
        <v>3979895.3812361783</v>
      </c>
      <c r="AC29" s="139">
        <f t="shared" si="39"/>
        <v>64135743.06524916</v>
      </c>
      <c r="AD29" s="129">
        <f t="shared" si="30"/>
        <v>1.3233070855046139E-3</v>
      </c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</row>
    <row r="30" spans="1:123" x14ac:dyDescent="0.2">
      <c r="A30" s="42" t="s">
        <v>46</v>
      </c>
      <c r="B30" s="64">
        <f>+censo2020!C13</f>
        <v>7340</v>
      </c>
      <c r="C30" s="125">
        <f t="shared" si="40"/>
        <v>1.2689210126058832E-3</v>
      </c>
      <c r="D30" s="125">
        <f t="shared" si="31"/>
        <v>1.0785828607150008E-3</v>
      </c>
      <c r="E30" s="126">
        <f>+'TERRITORIO INEGI 2020'!B12</f>
        <v>1007.4</v>
      </c>
      <c r="F30" s="127">
        <f t="shared" si="41"/>
        <v>1.5702252620159483E-2</v>
      </c>
      <c r="G30" s="128">
        <f t="shared" si="32"/>
        <v>2.3553378930239225E-3</v>
      </c>
      <c r="H30" s="129">
        <f t="shared" si="33"/>
        <v>3.4339207537389233E-3</v>
      </c>
      <c r="I30" s="130">
        <f>+'COEF Art 14 F I'!N18</f>
        <v>3737</v>
      </c>
      <c r="J30" s="131">
        <f>+'COEF Art 14 F I'!O18</f>
        <v>763</v>
      </c>
      <c r="K30" s="132">
        <f t="shared" si="21"/>
        <v>7.0939591637123999E-4</v>
      </c>
      <c r="L30" s="132">
        <f>+'COEF Art 14 F I'!Q18</f>
        <v>1.7930753231000001</v>
      </c>
      <c r="M30" s="132">
        <f t="shared" si="34"/>
        <v>1.2720003119531817E-3</v>
      </c>
      <c r="N30" s="132">
        <f t="shared" si="22"/>
        <v>6.5973241809605713E-4</v>
      </c>
      <c r="O30" s="132">
        <f t="shared" si="23"/>
        <v>5.6077255538164851E-4</v>
      </c>
      <c r="P30" s="132">
        <f t="shared" si="24"/>
        <v>4.8977719528178243</v>
      </c>
      <c r="Q30" s="248">
        <f t="shared" si="25"/>
        <v>6.5082826109257794E-2</v>
      </c>
      <c r="R30" s="249">
        <f t="shared" si="26"/>
        <v>9.762423916388669E-3</v>
      </c>
      <c r="S30" s="129">
        <f t="shared" si="27"/>
        <v>1.0323196471770317E-2</v>
      </c>
      <c r="T30" s="126">
        <v>2065528</v>
      </c>
      <c r="U30" s="126">
        <v>1221813</v>
      </c>
      <c r="V30" s="135">
        <f t="shared" si="35"/>
        <v>0.59152575031662602</v>
      </c>
      <c r="W30" s="136">
        <f t="shared" si="36"/>
        <v>722733.85157160775</v>
      </c>
      <c r="X30" s="261">
        <f t="shared" si="28"/>
        <v>4.5384998326396719E-4</v>
      </c>
      <c r="Y30" s="32"/>
      <c r="Z30" s="138">
        <f t="shared" si="29"/>
        <v>41607322.589874104</v>
      </c>
      <c r="AA30" s="139">
        <f t="shared" si="37"/>
        <v>125081676.76610678</v>
      </c>
      <c r="AB30" s="139">
        <f t="shared" si="38"/>
        <v>10998205.26755728</v>
      </c>
      <c r="AC30" s="139">
        <f t="shared" si="39"/>
        <v>177687204.62353817</v>
      </c>
      <c r="AD30" s="129">
        <f t="shared" si="30"/>
        <v>3.6662042980092945E-3</v>
      </c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</row>
    <row r="31" spans="1:123" x14ac:dyDescent="0.2">
      <c r="A31" s="42" t="s">
        <v>47</v>
      </c>
      <c r="B31" s="64">
        <f>+censo2020!C14</f>
        <v>9930</v>
      </c>
      <c r="C31" s="125">
        <f t="shared" si="40"/>
        <v>1.7166737949831634E-3</v>
      </c>
      <c r="D31" s="125">
        <f t="shared" si="31"/>
        <v>1.4591727257356889E-3</v>
      </c>
      <c r="E31" s="126">
        <f>+'TERRITORIO INEGI 2020'!B13</f>
        <v>4265.7</v>
      </c>
      <c r="F31" s="127">
        <f t="shared" si="41"/>
        <v>6.6489079811211341E-2</v>
      </c>
      <c r="G31" s="128">
        <f t="shared" si="32"/>
        <v>9.9733619716817004E-3</v>
      </c>
      <c r="H31" s="129">
        <f t="shared" si="33"/>
        <v>1.1432534697417389E-2</v>
      </c>
      <c r="I31" s="130">
        <f>+'COEF Art 14 F I'!N19</f>
        <v>4127</v>
      </c>
      <c r="J31" s="131">
        <f>+'COEF Art 14 F I'!O19</f>
        <v>1614</v>
      </c>
      <c r="K31" s="132">
        <f t="shared" si="21"/>
        <v>1.5006094482610502E-3</v>
      </c>
      <c r="L31" s="132">
        <f>+'COEF Art 14 F I'!Q19</f>
        <v>1.7681716602999999</v>
      </c>
      <c r="M31" s="132">
        <f t="shared" si="34"/>
        <v>2.6533350995936078E-3</v>
      </c>
      <c r="N31" s="132">
        <f t="shared" si="22"/>
        <v>1.3761719748213894E-3</v>
      </c>
      <c r="O31" s="132">
        <f t="shared" si="23"/>
        <v>1.1697461785981811E-3</v>
      </c>
      <c r="P31" s="132">
        <f t="shared" si="24"/>
        <v>2.5570012391573731</v>
      </c>
      <c r="Q31" s="248">
        <f t="shared" si="25"/>
        <v>3.3978075870496942E-2</v>
      </c>
      <c r="R31" s="249">
        <f t="shared" si="26"/>
        <v>5.0967113805745409E-3</v>
      </c>
      <c r="S31" s="129">
        <f t="shared" si="27"/>
        <v>6.2664575591727216E-3</v>
      </c>
      <c r="T31" s="126">
        <v>4522487</v>
      </c>
      <c r="U31" s="126">
        <v>1408205</v>
      </c>
      <c r="V31" s="135">
        <f t="shared" si="35"/>
        <v>0.31137845172357598</v>
      </c>
      <c r="W31" s="136">
        <f t="shared" si="36"/>
        <v>438484.69260939833</v>
      </c>
      <c r="X31" s="261">
        <f t="shared" si="28"/>
        <v>2.7535208150211281E-4</v>
      </c>
      <c r="Y31" s="32"/>
      <c r="Z31" s="138">
        <f t="shared" si="29"/>
        <v>138523045.02293682</v>
      </c>
      <c r="AA31" s="139">
        <f t="shared" si="37"/>
        <v>75927937.730177894</v>
      </c>
      <c r="AB31" s="139">
        <f t="shared" si="38"/>
        <v>6672642.5578560391</v>
      </c>
      <c r="AC31" s="139">
        <f t="shared" si="39"/>
        <v>221123625.31097075</v>
      </c>
      <c r="AD31" s="129">
        <f t="shared" si="30"/>
        <v>4.5624241048985844E-3</v>
      </c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</row>
    <row r="32" spans="1:123" x14ac:dyDescent="0.2">
      <c r="A32" s="42" t="s">
        <v>49</v>
      </c>
      <c r="B32" s="64">
        <f>+censo2020!C16</f>
        <v>36088</v>
      </c>
      <c r="C32" s="125">
        <f t="shared" si="40"/>
        <v>6.2388040194715413E-3</v>
      </c>
      <c r="D32" s="125">
        <f t="shared" si="31"/>
        <v>5.3029834165508102E-3</v>
      </c>
      <c r="E32" s="126">
        <f>+'TERRITORIO INEGI 2020'!B15</f>
        <v>5053.7</v>
      </c>
      <c r="F32" s="127">
        <f t="shared" si="41"/>
        <v>7.8771564489279314E-2</v>
      </c>
      <c r="G32" s="128">
        <f t="shared" si="32"/>
        <v>1.1815734673391897E-2</v>
      </c>
      <c r="H32" s="129">
        <f t="shared" si="33"/>
        <v>1.7118718089942708E-2</v>
      </c>
      <c r="I32" s="130">
        <f>+'COEF Art 14 F I'!N21</f>
        <v>25568</v>
      </c>
      <c r="J32" s="131">
        <f>+'COEF Art 14 F I'!O21</f>
        <v>20948</v>
      </c>
      <c r="K32" s="132">
        <f t="shared" si="21"/>
        <v>1.9476311475943298E-2</v>
      </c>
      <c r="L32" s="132">
        <f>+'COEF Art 14 F I'!Q21</f>
        <v>2.5216163224999999</v>
      </c>
      <c r="M32" s="132">
        <f t="shared" si="34"/>
        <v>4.9111784919832688E-2</v>
      </c>
      <c r="N32" s="132">
        <f t="shared" si="22"/>
        <v>2.5472192355379907E-2</v>
      </c>
      <c r="O32" s="132">
        <f t="shared" si="23"/>
        <v>2.1651363502072921E-2</v>
      </c>
      <c r="P32" s="132">
        <f t="shared" si="24"/>
        <v>1.220546114187512</v>
      </c>
      <c r="Q32" s="248">
        <f t="shared" si="25"/>
        <v>1.6218923884827686E-2</v>
      </c>
      <c r="R32" s="249">
        <f t="shared" si="26"/>
        <v>2.4328385827241529E-3</v>
      </c>
      <c r="S32" s="129">
        <f t="shared" si="27"/>
        <v>2.4084202084797075E-2</v>
      </c>
      <c r="T32" s="126">
        <v>6492908</v>
      </c>
      <c r="U32" s="126">
        <v>691812</v>
      </c>
      <c r="V32" s="135">
        <f t="shared" si="35"/>
        <v>0.10654886839610234</v>
      </c>
      <c r="W32" s="136">
        <f t="shared" si="36"/>
        <v>73711.785742844353</v>
      </c>
      <c r="X32" s="261">
        <f t="shared" si="28"/>
        <v>4.6288260405957263E-5</v>
      </c>
      <c r="Y32" s="32"/>
      <c r="Z32" s="138">
        <f t="shared" si="29"/>
        <v>207420053.33635962</v>
      </c>
      <c r="AA32" s="139">
        <f t="shared" si="37"/>
        <v>291817790.02057225</v>
      </c>
      <c r="AB32" s="139">
        <f t="shared" si="38"/>
        <v>1121709.3934027266</v>
      </c>
      <c r="AC32" s="139">
        <f t="shared" si="39"/>
        <v>500359552.75033462</v>
      </c>
      <c r="AD32" s="129">
        <f t="shared" si="30"/>
        <v>1.0323874173887927E-2</v>
      </c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</row>
    <row r="33" spans="1:123" x14ac:dyDescent="0.2">
      <c r="A33" s="42" t="s">
        <v>50</v>
      </c>
      <c r="B33" s="64">
        <f>+censo2020!C17</f>
        <v>1360</v>
      </c>
      <c r="C33" s="125">
        <f t="shared" si="40"/>
        <v>2.351134301286105E-4</v>
      </c>
      <c r="D33" s="125">
        <f t="shared" si="31"/>
        <v>1.9984641560931893E-4</v>
      </c>
      <c r="E33" s="126">
        <f>+'TERRITORIO INEGI 2020'!B16</f>
        <v>720.7</v>
      </c>
      <c r="F33" s="127">
        <f t="shared" si="41"/>
        <v>1.1233485669395414E-2</v>
      </c>
      <c r="G33" s="128">
        <f t="shared" si="32"/>
        <v>1.685022850409312E-3</v>
      </c>
      <c r="H33" s="129">
        <f t="shared" si="33"/>
        <v>1.8848692660186309E-3</v>
      </c>
      <c r="I33" s="130">
        <f>+'COEF Art 14 F I'!N22</f>
        <v>347</v>
      </c>
      <c r="J33" s="131">
        <f>+'COEF Art 14 F I'!O22</f>
        <v>179</v>
      </c>
      <c r="K33" s="132">
        <f t="shared" si="21"/>
        <v>1.6642446792981908E-4</v>
      </c>
      <c r="L33" s="132">
        <f>+'COEF Art 14 F I'!Q22</f>
        <v>1.9685182910000001</v>
      </c>
      <c r="M33" s="132">
        <f t="shared" si="34"/>
        <v>3.2760960918979179E-4</v>
      </c>
      <c r="N33" s="132">
        <f t="shared" si="22"/>
        <v>1.699171593208232E-4</v>
      </c>
      <c r="O33" s="132">
        <f t="shared" si="23"/>
        <v>1.4442958542269972E-4</v>
      </c>
      <c r="P33" s="132">
        <f t="shared" si="24"/>
        <v>1.9385474860335195</v>
      </c>
      <c r="Q33" s="248">
        <f t="shared" si="25"/>
        <v>2.5759906780770288E-2</v>
      </c>
      <c r="R33" s="249">
        <f t="shared" si="26"/>
        <v>3.8639860171155432E-3</v>
      </c>
      <c r="S33" s="129">
        <f t="shared" si="27"/>
        <v>4.0084156025382428E-3</v>
      </c>
      <c r="T33" s="126">
        <v>1493874</v>
      </c>
      <c r="U33" s="126">
        <v>329170</v>
      </c>
      <c r="V33" s="135">
        <f t="shared" si="35"/>
        <v>0.22034656202598077</v>
      </c>
      <c r="W33" s="136">
        <f t="shared" si="36"/>
        <v>72531.477822092085</v>
      </c>
      <c r="X33" s="261">
        <f t="shared" si="28"/>
        <v>4.5547070922560457E-5</v>
      </c>
      <c r="Y33" s="32"/>
      <c r="Z33" s="138">
        <f t="shared" si="29"/>
        <v>22838140.194582634</v>
      </c>
      <c r="AA33" s="139">
        <f t="shared" si="37"/>
        <v>48568226.528669998</v>
      </c>
      <c r="AB33" s="139">
        <f t="shared" si="38"/>
        <v>1103748.0529132381</v>
      </c>
      <c r="AC33" s="139">
        <f t="shared" si="39"/>
        <v>72510114.776165858</v>
      </c>
      <c r="AD33" s="129">
        <f t="shared" si="30"/>
        <v>1.4960947526004985E-3</v>
      </c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</row>
    <row r="34" spans="1:123" x14ac:dyDescent="0.2">
      <c r="A34" s="42" t="s">
        <v>51</v>
      </c>
      <c r="B34" s="64">
        <f>+censo2020!C18</f>
        <v>3256</v>
      </c>
      <c r="C34" s="125">
        <f t="shared" si="40"/>
        <v>5.6288921213143808E-4</v>
      </c>
      <c r="D34" s="125">
        <f t="shared" si="31"/>
        <v>4.7845583031172234E-4</v>
      </c>
      <c r="E34" s="126">
        <f>+'TERRITORIO INEGI 2020'!B17</f>
        <v>614.70000000000005</v>
      </c>
      <c r="F34" s="127">
        <f t="shared" si="41"/>
        <v>9.5812732634624129E-3</v>
      </c>
      <c r="G34" s="128">
        <f t="shared" si="32"/>
        <v>1.4371909895193619E-3</v>
      </c>
      <c r="H34" s="129">
        <f t="shared" si="33"/>
        <v>1.9156468198310843E-3</v>
      </c>
      <c r="I34" s="130">
        <f>+'COEF Art 14 F I'!N23</f>
        <v>355</v>
      </c>
      <c r="J34" s="131">
        <f>+'COEF Art 14 F I'!O23</f>
        <v>468</v>
      </c>
      <c r="K34" s="132">
        <f t="shared" si="21"/>
        <v>4.3512095525785101E-4</v>
      </c>
      <c r="L34" s="132">
        <f>+'COEF Art 14 F I'!Q23</f>
        <v>1.9393994637</v>
      </c>
      <c r="M34" s="132">
        <f t="shared" si="34"/>
        <v>8.43873347271708E-4</v>
      </c>
      <c r="N34" s="132">
        <f t="shared" si="22"/>
        <v>4.3768118508360018E-4</v>
      </c>
      <c r="O34" s="132">
        <f t="shared" si="23"/>
        <v>3.7202900732106017E-4</v>
      </c>
      <c r="P34" s="132">
        <f t="shared" si="24"/>
        <v>0.75854700854700852</v>
      </c>
      <c r="Q34" s="248">
        <f t="shared" si="25"/>
        <v>1.0079763518707652E-2</v>
      </c>
      <c r="R34" s="249">
        <f t="shared" si="26"/>
        <v>1.5119645278061477E-3</v>
      </c>
      <c r="S34" s="129">
        <f t="shared" si="27"/>
        <v>1.8839935351272078E-3</v>
      </c>
      <c r="T34" s="126">
        <v>2353237</v>
      </c>
      <c r="U34" s="126">
        <v>632096</v>
      </c>
      <c r="V34" s="135">
        <f t="shared" si="35"/>
        <v>0.26860702938123104</v>
      </c>
      <c r="W34" s="136">
        <f t="shared" si="36"/>
        <v>169785.42884375862</v>
      </c>
      <c r="X34" s="261">
        <f t="shared" si="28"/>
        <v>1.0661893568654935E-4</v>
      </c>
      <c r="Y34" s="32"/>
      <c r="Z34" s="138">
        <f t="shared" si="29"/>
        <v>23211058.413096458</v>
      </c>
      <c r="AA34" s="139">
        <f t="shared" si="37"/>
        <v>22827529.344678283</v>
      </c>
      <c r="AB34" s="139">
        <f t="shared" si="38"/>
        <v>2583710.4403001447</v>
      </c>
      <c r="AC34" s="139">
        <f t="shared" si="39"/>
        <v>48622298.198074885</v>
      </c>
      <c r="AD34" s="129">
        <f t="shared" si="30"/>
        <v>1.0032195565828478E-3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</row>
    <row r="35" spans="1:123" x14ac:dyDescent="0.2">
      <c r="A35" s="42" t="s">
        <v>52</v>
      </c>
      <c r="B35" s="64">
        <f>+censo2020!C20</f>
        <v>40903</v>
      </c>
      <c r="C35" s="125">
        <f t="shared" si="40"/>
        <v>7.0712092886401146E-3</v>
      </c>
      <c r="D35" s="125">
        <f t="shared" si="31"/>
        <v>6.0105278953440974E-3</v>
      </c>
      <c r="E35" s="126">
        <f>+'TERRITORIO INEGI 2020'!B18</f>
        <v>7068.3</v>
      </c>
      <c r="F35" s="127">
        <f t="shared" si="41"/>
        <v>0.11017295234770029</v>
      </c>
      <c r="G35" s="128">
        <f t="shared" si="32"/>
        <v>1.6525942852155043E-2</v>
      </c>
      <c r="H35" s="129">
        <f t="shared" si="33"/>
        <v>2.2536470747499142E-2</v>
      </c>
      <c r="I35" s="130">
        <f>+'COEF Art 14 F I'!N24</f>
        <v>23646</v>
      </c>
      <c r="J35" s="131">
        <f>+'COEF Art 14 F I'!O24</f>
        <v>15246</v>
      </c>
      <c r="K35" s="132">
        <f t="shared" si="21"/>
        <v>1.4174901888592301E-2</v>
      </c>
      <c r="L35" s="132">
        <f>+'COEF Art 14 F I'!Q24</f>
        <v>2.0430424666000002</v>
      </c>
      <c r="M35" s="132">
        <f t="shared" si="34"/>
        <v>2.8959926518282615E-2</v>
      </c>
      <c r="N35" s="132">
        <f t="shared" si="22"/>
        <v>1.5020281182520608E-2</v>
      </c>
      <c r="O35" s="132">
        <f t="shared" si="23"/>
        <v>1.2767239005142516E-2</v>
      </c>
      <c r="P35" s="132">
        <f t="shared" si="24"/>
        <v>1.5509641873278237</v>
      </c>
      <c r="Q35" s="248">
        <f t="shared" si="25"/>
        <v>2.060960238205228E-2</v>
      </c>
      <c r="R35" s="249">
        <f t="shared" si="26"/>
        <v>3.0914403573078417E-3</v>
      </c>
      <c r="S35" s="129">
        <f t="shared" si="27"/>
        <v>1.5858679362450358E-2</v>
      </c>
      <c r="T35" s="126">
        <v>9897478</v>
      </c>
      <c r="U35" s="126">
        <v>1193413</v>
      </c>
      <c r="V35" s="135">
        <f t="shared" si="35"/>
        <v>0.120577484486452</v>
      </c>
      <c r="W35" s="136">
        <f t="shared" si="36"/>
        <v>143898.73749343015</v>
      </c>
      <c r="X35" s="261">
        <f t="shared" si="28"/>
        <v>9.0363056138970116E-5</v>
      </c>
      <c r="Y35" s="32"/>
      <c r="Z35" s="138">
        <f t="shared" si="29"/>
        <v>273064603.31313425</v>
      </c>
      <c r="AA35" s="139">
        <f t="shared" si="37"/>
        <v>192152712.71604237</v>
      </c>
      <c r="AB35" s="139">
        <f t="shared" si="38"/>
        <v>2189779.6114760796</v>
      </c>
      <c r="AC35" s="139">
        <f t="shared" si="39"/>
        <v>467407095.64065266</v>
      </c>
      <c r="AD35" s="129">
        <f t="shared" si="30"/>
        <v>9.6439690555568617E-3</v>
      </c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</row>
    <row r="36" spans="1:123" x14ac:dyDescent="0.2">
      <c r="A36" s="42" t="s">
        <v>54</v>
      </c>
      <c r="B36" s="64">
        <f>+censo2020!C22</f>
        <v>5506</v>
      </c>
      <c r="C36" s="125">
        <f t="shared" si="40"/>
        <v>9.5186363697656574E-4</v>
      </c>
      <c r="D36" s="125">
        <f t="shared" si="31"/>
        <v>8.0908409143008091E-4</v>
      </c>
      <c r="E36" s="126">
        <f>+'TERRITORIO INEGI 2020'!B20</f>
        <v>1888.6</v>
      </c>
      <c r="F36" s="127">
        <f t="shared" si="41"/>
        <v>2.9437437262689298E-2</v>
      </c>
      <c r="G36" s="128">
        <f t="shared" si="32"/>
        <v>4.4156155894033945E-3</v>
      </c>
      <c r="H36" s="129">
        <f t="shared" si="33"/>
        <v>5.2246996808334757E-3</v>
      </c>
      <c r="I36" s="130">
        <f>+'COEF Art 14 F I'!N26</f>
        <v>2284</v>
      </c>
      <c r="J36" s="131">
        <f>+'COEF Art 14 F I'!O26</f>
        <v>950</v>
      </c>
      <c r="K36" s="132">
        <f t="shared" si="21"/>
        <v>8.8325834934820178E-4</v>
      </c>
      <c r="L36" s="132">
        <f>+'COEF Art 14 F I'!Q26</f>
        <v>2.0503201405999998</v>
      </c>
      <c r="M36" s="132">
        <f t="shared" si="34"/>
        <v>1.8109623830217289E-3</v>
      </c>
      <c r="N36" s="132">
        <f t="shared" si="22"/>
        <v>9.3926910300624054E-4</v>
      </c>
      <c r="O36" s="132">
        <f t="shared" si="23"/>
        <v>7.9837873755530446E-4</v>
      </c>
      <c r="P36" s="132">
        <f t="shared" si="24"/>
        <v>2.4042105263157896</v>
      </c>
      <c r="Q36" s="248">
        <f t="shared" si="25"/>
        <v>3.1947754432346431E-2</v>
      </c>
      <c r="R36" s="249">
        <f t="shared" si="26"/>
        <v>4.7921631648519649E-3</v>
      </c>
      <c r="S36" s="129">
        <f t="shared" si="27"/>
        <v>5.5905419024072697E-3</v>
      </c>
      <c r="T36" s="126">
        <v>4942797</v>
      </c>
      <c r="U36" s="126">
        <v>877317</v>
      </c>
      <c r="V36" s="135">
        <f t="shared" si="35"/>
        <v>0.17749403829451219</v>
      </c>
      <c r="W36" s="136">
        <f t="shared" si="36"/>
        <v>155718.53719442655</v>
      </c>
      <c r="X36" s="261">
        <f t="shared" si="28"/>
        <v>9.778545082107276E-5</v>
      </c>
      <c r="Y36" s="32"/>
      <c r="Z36" s="138">
        <f t="shared" si="29"/>
        <v>63305411.116129167</v>
      </c>
      <c r="AA36" s="139">
        <f t="shared" si="37"/>
        <v>67738162.021473542</v>
      </c>
      <c r="AB36" s="139">
        <f t="shared" si="38"/>
        <v>2369647.4605470607</v>
      </c>
      <c r="AC36" s="139">
        <f t="shared" si="39"/>
        <v>133413220.59814978</v>
      </c>
      <c r="AD36" s="129">
        <f t="shared" si="30"/>
        <v>2.7527031212207231E-3</v>
      </c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</row>
    <row r="37" spans="1:123" x14ac:dyDescent="0.2">
      <c r="A37" s="42" t="s">
        <v>56</v>
      </c>
      <c r="B37" s="64">
        <f>+censo2020!C24</f>
        <v>14109</v>
      </c>
      <c r="C37" s="125">
        <f t="shared" si="40"/>
        <v>2.4391289600621804E-3</v>
      </c>
      <c r="D37" s="125">
        <f t="shared" si="31"/>
        <v>2.0732596160528533E-3</v>
      </c>
      <c r="E37" s="126">
        <f>+'TERRITORIO INEGI 2020'!B22</f>
        <v>2478.8000000000002</v>
      </c>
      <c r="F37" s="127">
        <f t="shared" si="41"/>
        <v>3.8636831243648334E-2</v>
      </c>
      <c r="G37" s="128">
        <f t="shared" si="32"/>
        <v>5.7955246865472503E-3</v>
      </c>
      <c r="H37" s="129">
        <f t="shared" si="33"/>
        <v>7.8687843026001032E-3</v>
      </c>
      <c r="I37" s="130">
        <f>+'COEF Art 14 F I'!N28</f>
        <v>5621</v>
      </c>
      <c r="J37" s="131">
        <f>+'COEF Art 14 F I'!O28</f>
        <v>1660</v>
      </c>
      <c r="K37" s="132">
        <f t="shared" si="21"/>
        <v>1.543377747282121E-3</v>
      </c>
      <c r="L37" s="132">
        <f>+'COEF Art 14 F I'!Q28</f>
        <v>2.1173054283999999</v>
      </c>
      <c r="M37" s="132">
        <f t="shared" si="34"/>
        <v>3.2678020823921979E-3</v>
      </c>
      <c r="N37" s="132">
        <f t="shared" si="22"/>
        <v>1.6948698435187857E-3</v>
      </c>
      <c r="O37" s="132">
        <f t="shared" si="23"/>
        <v>1.4406393669909678E-3</v>
      </c>
      <c r="P37" s="132">
        <f t="shared" si="24"/>
        <v>3.3861445783132531</v>
      </c>
      <c r="Q37" s="248">
        <f t="shared" si="25"/>
        <v>4.499594119411314E-2</v>
      </c>
      <c r="R37" s="249">
        <f t="shared" si="26"/>
        <v>6.7493911791169708E-3</v>
      </c>
      <c r="S37" s="129">
        <f t="shared" si="27"/>
        <v>8.1900305461079393E-3</v>
      </c>
      <c r="T37" s="126">
        <v>11203821</v>
      </c>
      <c r="U37" s="126">
        <v>3648762.03</v>
      </c>
      <c r="V37" s="135">
        <f t="shared" si="35"/>
        <v>0.32567121788182796</v>
      </c>
      <c r="W37" s="136">
        <f t="shared" si="36"/>
        <v>1188296.7740710708</v>
      </c>
      <c r="X37" s="261">
        <f t="shared" si="28"/>
        <v>7.4620618620815709E-4</v>
      </c>
      <c r="Y37" s="32"/>
      <c r="Z37" s="138">
        <f t="shared" si="29"/>
        <v>95342633.201986745</v>
      </c>
      <c r="AA37" s="139">
        <f t="shared" si="37"/>
        <v>99235034.058897138</v>
      </c>
      <c r="AB37" s="139">
        <f t="shared" si="38"/>
        <v>18082910.896716036</v>
      </c>
      <c r="AC37" s="139">
        <f t="shared" si="39"/>
        <v>212660578.1575999</v>
      </c>
      <c r="AD37" s="129">
        <f t="shared" si="30"/>
        <v>4.3878068052810894E-3</v>
      </c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</row>
    <row r="38" spans="1:123" x14ac:dyDescent="0.2">
      <c r="A38" s="42" t="s">
        <v>57</v>
      </c>
      <c r="B38" s="64">
        <f>+censo2020!C25</f>
        <v>1808</v>
      </c>
      <c r="C38" s="125">
        <f t="shared" si="40"/>
        <v>3.1256256005332924E-4</v>
      </c>
      <c r="D38" s="125">
        <f t="shared" si="31"/>
        <v>2.6567817604532983E-4</v>
      </c>
      <c r="E38" s="126">
        <f>+'TERRITORIO INEGI 2020'!B23</f>
        <v>387.9</v>
      </c>
      <c r="F38" s="127">
        <f t="shared" si="41"/>
        <v>6.0461621911453876E-3</v>
      </c>
      <c r="G38" s="128">
        <f t="shared" si="32"/>
        <v>9.0692432867180812E-4</v>
      </c>
      <c r="H38" s="129">
        <f t="shared" si="33"/>
        <v>1.1726025047171379E-3</v>
      </c>
      <c r="I38" s="130">
        <f>+'COEF Art 14 F I'!N29</f>
        <v>196</v>
      </c>
      <c r="J38" s="131">
        <f>+'COEF Art 14 F I'!O29</f>
        <v>185</v>
      </c>
      <c r="K38" s="132">
        <f t="shared" si="21"/>
        <v>1.7200294171517615E-4</v>
      </c>
      <c r="L38" s="132">
        <f>+'COEF Art 14 F I'!Q29</f>
        <v>1.7757863003000001</v>
      </c>
      <c r="M38" s="132">
        <f t="shared" si="34"/>
        <v>3.054404675091092E-4</v>
      </c>
      <c r="N38" s="132">
        <f t="shared" si="22"/>
        <v>1.5841896917835952E-4</v>
      </c>
      <c r="O38" s="132">
        <f t="shared" si="23"/>
        <v>1.3465612380160558E-4</v>
      </c>
      <c r="P38" s="132">
        <f t="shared" si="24"/>
        <v>1.0594594594594595</v>
      </c>
      <c r="Q38" s="248">
        <f t="shared" si="25"/>
        <v>1.4078363883426199E-2</v>
      </c>
      <c r="R38" s="249">
        <f t="shared" si="26"/>
        <v>2.1117545825139299E-3</v>
      </c>
      <c r="S38" s="129">
        <f t="shared" si="27"/>
        <v>2.2464107063155355E-3</v>
      </c>
      <c r="T38" s="126">
        <v>822645</v>
      </c>
      <c r="U38" s="126">
        <v>218938</v>
      </c>
      <c r="V38" s="135">
        <f t="shared" si="35"/>
        <v>0.26613910009785507</v>
      </c>
      <c r="W38" s="136">
        <f t="shared" si="36"/>
        <v>58267.962297224192</v>
      </c>
      <c r="X38" s="261">
        <f t="shared" si="28"/>
        <v>3.6590113574887031E-5</v>
      </c>
      <c r="Y38" s="32"/>
      <c r="Z38" s="138">
        <f t="shared" si="29"/>
        <v>14207913.980058517</v>
      </c>
      <c r="AA38" s="139">
        <f t="shared" si="37"/>
        <v>27218780.405822843</v>
      </c>
      <c r="AB38" s="139">
        <f t="shared" si="38"/>
        <v>886692.94855032268</v>
      </c>
      <c r="AC38" s="139">
        <f t="shared" si="39"/>
        <v>42313387.334431686</v>
      </c>
      <c r="AD38" s="129">
        <f t="shared" si="30"/>
        <v>8.73048359545612E-4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</row>
    <row r="39" spans="1:123" x14ac:dyDescent="0.2">
      <c r="A39" s="42" t="s">
        <v>58</v>
      </c>
      <c r="B39" s="64">
        <f>+censo2020!C26</f>
        <v>6282</v>
      </c>
      <c r="C39" s="125">
        <f t="shared" si="40"/>
        <v>1.0860165941675964E-3</v>
      </c>
      <c r="D39" s="125">
        <f t="shared" si="31"/>
        <v>9.2311410504245688E-4</v>
      </c>
      <c r="E39" s="126">
        <f>+'TERRITORIO INEGI 2020'!B24</f>
        <v>1306.7</v>
      </c>
      <c r="F39" s="127">
        <f t="shared" si="41"/>
        <v>2.0367414630496721E-2</v>
      </c>
      <c r="G39" s="128">
        <f t="shared" si="32"/>
        <v>3.055112194574508E-3</v>
      </c>
      <c r="H39" s="129">
        <f t="shared" si="33"/>
        <v>3.9782262996169646E-3</v>
      </c>
      <c r="I39" s="130">
        <f>+'COEF Art 14 F I'!N30</f>
        <v>3611</v>
      </c>
      <c r="J39" s="131">
        <f>+'COEF Art 14 F I'!O30</f>
        <v>3897</v>
      </c>
      <c r="K39" s="132">
        <f t="shared" si="21"/>
        <v>3.6232187235894133E-3</v>
      </c>
      <c r="L39" s="132">
        <f>+'COEF Art 14 F I'!Q30</f>
        <v>2.6101222018999999</v>
      </c>
      <c r="M39" s="132">
        <f t="shared" si="34"/>
        <v>9.4570436327805069E-3</v>
      </c>
      <c r="N39" s="132">
        <f t="shared" si="22"/>
        <v>4.9049659856717446E-3</v>
      </c>
      <c r="O39" s="132">
        <f t="shared" si="23"/>
        <v>4.169221087820983E-3</v>
      </c>
      <c r="P39" s="132">
        <f t="shared" si="24"/>
        <v>0.92661021298434698</v>
      </c>
      <c r="Q39" s="248">
        <f t="shared" si="25"/>
        <v>1.2313029668118099E-2</v>
      </c>
      <c r="R39" s="249">
        <f t="shared" si="26"/>
        <v>1.8469544502177147E-3</v>
      </c>
      <c r="S39" s="129">
        <f t="shared" si="27"/>
        <v>6.0161755380386973E-3</v>
      </c>
      <c r="T39" s="126">
        <v>1482915</v>
      </c>
      <c r="U39" s="126">
        <v>140414</v>
      </c>
      <c r="V39" s="135">
        <f t="shared" si="35"/>
        <v>9.4687827690730753E-2</v>
      </c>
      <c r="W39" s="136">
        <f t="shared" si="36"/>
        <v>13295.496637366268</v>
      </c>
      <c r="X39" s="261">
        <f t="shared" si="28"/>
        <v>8.3490774829950728E-6</v>
      </c>
      <c r="Y39" s="32"/>
      <c r="Z39" s="138">
        <f t="shared" si="29"/>
        <v>48202435.890070841</v>
      </c>
      <c r="AA39" s="139">
        <f t="shared" si="37"/>
        <v>72895379.456830874</v>
      </c>
      <c r="AB39" s="139">
        <f t="shared" si="38"/>
        <v>202324.27308323447</v>
      </c>
      <c r="AC39" s="139">
        <f t="shared" si="39"/>
        <v>121300139.61998495</v>
      </c>
      <c r="AD39" s="129">
        <f t="shared" si="30"/>
        <v>2.5027749981554135E-3</v>
      </c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</row>
    <row r="40" spans="1:123" x14ac:dyDescent="0.2">
      <c r="A40" s="42" t="s">
        <v>60</v>
      </c>
      <c r="B40" s="64">
        <f>+censo2020!C28</f>
        <v>643143</v>
      </c>
      <c r="C40" s="125">
        <f t="shared" si="40"/>
        <v>0.11118496823029775</v>
      </c>
      <c r="D40" s="125">
        <f>+C40*D$4</f>
        <v>9.4507222995753079E-2</v>
      </c>
      <c r="E40" s="126">
        <f>+'TERRITORIO INEGI 2020'!B26</f>
        <v>118.4</v>
      </c>
      <c r="F40" s="127">
        <f t="shared" si="41"/>
        <v>1.8454900836081824E-3</v>
      </c>
      <c r="G40" s="128">
        <f>+F40*G$4</f>
        <v>2.7682351254122733E-4</v>
      </c>
      <c r="H40" s="129">
        <f>+G40+D40</f>
        <v>9.4784046508294306E-2</v>
      </c>
      <c r="I40" s="130">
        <f>+'COEF Art 14 F I'!N32</f>
        <v>113831</v>
      </c>
      <c r="J40" s="131">
        <f>+'COEF Art 14 F I'!O32</f>
        <v>95688</v>
      </c>
      <c r="K40" s="132">
        <f t="shared" si="21"/>
        <v>8.8965499928874453E-2</v>
      </c>
      <c r="L40" s="132">
        <f>+'COEF Art 14 F I'!Q32</f>
        <v>1.8797706219999999</v>
      </c>
      <c r="M40" s="132">
        <f t="shared" si="34"/>
        <v>0.16723473313784129</v>
      </c>
      <c r="N40" s="132">
        <f t="shared" si="22"/>
        <v>8.6737537597976436E-2</v>
      </c>
      <c r="O40" s="132">
        <f t="shared" si="23"/>
        <v>7.3726906958279964E-2</v>
      </c>
      <c r="P40" s="132">
        <f t="shared" si="24"/>
        <v>1.1896058021904523</v>
      </c>
      <c r="Q40" s="248">
        <f t="shared" si="25"/>
        <v>1.5807781233665195E-2</v>
      </c>
      <c r="R40" s="249">
        <f t="shared" si="26"/>
        <v>2.3711671850497793E-3</v>
      </c>
      <c r="S40" s="129">
        <f t="shared" si="27"/>
        <v>7.6098074143329739E-2</v>
      </c>
      <c r="T40" s="126">
        <v>542535324</v>
      </c>
      <c r="U40" s="126">
        <v>215375991.11000001</v>
      </c>
      <c r="V40" s="135">
        <f>+U40/T40</f>
        <v>0.39698058648435586</v>
      </c>
      <c r="W40" s="136">
        <f>+V40*U40</f>
        <v>85500087.265497223</v>
      </c>
      <c r="X40" s="261">
        <f t="shared" si="28"/>
        <v>5.3690875403348902E-2</v>
      </c>
      <c r="Y40" s="32"/>
      <c r="Z40" s="138">
        <f t="shared" si="29"/>
        <v>1148457021.0743036</v>
      </c>
      <c r="AA40" s="139">
        <f>+S40*AA$6</f>
        <v>922047230.09469974</v>
      </c>
      <c r="AB40" s="139">
        <f>+X40*AB$6</f>
        <v>1301097918.8191934</v>
      </c>
      <c r="AC40" s="139">
        <f>SUM(Z40:AB40)</f>
        <v>3371602169.9881968</v>
      </c>
      <c r="AD40" s="129">
        <f t="shared" si="30"/>
        <v>6.9565967864580469E-2</v>
      </c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</row>
    <row r="41" spans="1:123" x14ac:dyDescent="0.2">
      <c r="A41" s="42" t="s">
        <v>61</v>
      </c>
      <c r="B41" s="64">
        <f>+censo2020!C37</f>
        <v>1959</v>
      </c>
      <c r="C41" s="125">
        <f t="shared" si="40"/>
        <v>3.3866706589849116E-4</v>
      </c>
      <c r="D41" s="125">
        <f t="shared" si="31"/>
        <v>2.8786700601371749E-4</v>
      </c>
      <c r="E41" s="126">
        <f>+'TERRITORIO INEGI 2020'!B27</f>
        <v>496.6</v>
      </c>
      <c r="F41" s="127">
        <f t="shared" si="41"/>
        <v>7.7404592527012105E-3</v>
      </c>
      <c r="G41" s="128">
        <f t="shared" si="32"/>
        <v>1.1610688879051816E-3</v>
      </c>
      <c r="H41" s="129">
        <f t="shared" si="33"/>
        <v>1.4489358939188991E-3</v>
      </c>
      <c r="I41" s="130">
        <f>+'COEF Art 14 F I'!N33</f>
        <v>188</v>
      </c>
      <c r="J41" s="131">
        <f>+'COEF Art 14 F I'!O33</f>
        <v>192</v>
      </c>
      <c r="K41" s="132">
        <f t="shared" si="21"/>
        <v>1.7851116113142606E-4</v>
      </c>
      <c r="L41" s="132">
        <f>+'COEF Art 14 F I'!Q33</f>
        <v>1.9505591721</v>
      </c>
      <c r="M41" s="132">
        <f t="shared" si="34"/>
        <v>3.4819658266712413E-4</v>
      </c>
      <c r="N41" s="132">
        <f t="shared" si="22"/>
        <v>1.8059474616246839E-4</v>
      </c>
      <c r="O41" s="132">
        <f t="shared" si="23"/>
        <v>1.5350553423809814E-4</v>
      </c>
      <c r="P41" s="132">
        <f t="shared" si="24"/>
        <v>0.97916666666666663</v>
      </c>
      <c r="Q41" s="248">
        <f t="shared" si="25"/>
        <v>1.3011413049148681E-2</v>
      </c>
      <c r="R41" s="249">
        <f t="shared" si="26"/>
        <v>1.9517119573723022E-3</v>
      </c>
      <c r="S41" s="129">
        <f t="shared" si="27"/>
        <v>2.1052174916104003E-3</v>
      </c>
      <c r="T41" s="126">
        <v>1019354</v>
      </c>
      <c r="U41" s="126">
        <v>288216.5</v>
      </c>
      <c r="V41" s="135">
        <f t="shared" si="35"/>
        <v>0.282744267447815</v>
      </c>
      <c r="W41" s="136">
        <f t="shared" si="36"/>
        <v>81491.563158873178</v>
      </c>
      <c r="X41" s="261">
        <f t="shared" si="28"/>
        <v>5.1173671325044735E-5</v>
      </c>
      <c r="Y41" s="32"/>
      <c r="Z41" s="138">
        <f t="shared" si="29"/>
        <v>17556125.337106347</v>
      </c>
      <c r="AA41" s="139">
        <f t="shared" si="37"/>
        <v>25508003.700990196</v>
      </c>
      <c r="AB41" s="139">
        <f t="shared" si="38"/>
        <v>1240098.1872461736</v>
      </c>
      <c r="AC41" s="139">
        <f t="shared" si="39"/>
        <v>44304227.225342721</v>
      </c>
      <c r="AD41" s="129">
        <f t="shared" si="30"/>
        <v>9.1412518204484741E-4</v>
      </c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</row>
    <row r="42" spans="1:123" x14ac:dyDescent="0.2">
      <c r="A42" s="42" t="s">
        <v>62</v>
      </c>
      <c r="B42" s="64">
        <f>+censo2020!C29</f>
        <v>16086</v>
      </c>
      <c r="C42" s="125">
        <f t="shared" si="40"/>
        <v>2.7809078213594327E-3</v>
      </c>
      <c r="D42" s="125">
        <f t="shared" si="31"/>
        <v>2.3637716481555177E-3</v>
      </c>
      <c r="E42" s="126">
        <f>+'TERRITORIO INEGI 2020'!B28</f>
        <v>170.6</v>
      </c>
      <c r="F42" s="127">
        <f t="shared" si="41"/>
        <v>2.6591267589827355E-3</v>
      </c>
      <c r="G42" s="128">
        <f t="shared" si="32"/>
        <v>3.988690138474103E-4</v>
      </c>
      <c r="H42" s="129">
        <f t="shared" si="33"/>
        <v>2.762640662002928E-3</v>
      </c>
      <c r="I42" s="130">
        <f>+'COEF Art 14 F I'!N34</f>
        <v>3006</v>
      </c>
      <c r="J42" s="131">
        <f>+'COEF Art 14 F I'!O34</f>
        <v>3272</v>
      </c>
      <c r="K42" s="132">
        <f t="shared" si="21"/>
        <v>3.0421277042813858E-3</v>
      </c>
      <c r="L42" s="132">
        <f>+'COEF Art 14 F I'!Q34</f>
        <v>1.6415123341</v>
      </c>
      <c r="M42" s="132">
        <f t="shared" si="34"/>
        <v>4.9936901484852123E-3</v>
      </c>
      <c r="N42" s="132">
        <f t="shared" si="22"/>
        <v>2.5900145195906742E-3</v>
      </c>
      <c r="O42" s="132">
        <f t="shared" si="23"/>
        <v>2.201512341652073E-3</v>
      </c>
      <c r="P42" s="132">
        <f t="shared" si="24"/>
        <v>0.91870415647921755</v>
      </c>
      <c r="Q42" s="248">
        <f t="shared" si="25"/>
        <v>1.2207971999919139E-2</v>
      </c>
      <c r="R42" s="249">
        <f t="shared" si="26"/>
        <v>1.8311957999878707E-3</v>
      </c>
      <c r="S42" s="129">
        <f t="shared" si="27"/>
        <v>4.032708141639944E-3</v>
      </c>
      <c r="T42" s="126">
        <v>2430155</v>
      </c>
      <c r="U42" s="126">
        <v>518824</v>
      </c>
      <c r="V42" s="135">
        <f t="shared" si="35"/>
        <v>0.21349420098717983</v>
      </c>
      <c r="W42" s="136">
        <f t="shared" si="36"/>
        <v>110765.9153329726</v>
      </c>
      <c r="X42" s="261">
        <f t="shared" si="28"/>
        <v>6.95568758966686E-5</v>
      </c>
      <c r="Y42" s="32"/>
      <c r="Z42" s="138">
        <f t="shared" si="29"/>
        <v>33473714.004233651</v>
      </c>
      <c r="AA42" s="139">
        <f t="shared" si="37"/>
        <v>48862568.647611178</v>
      </c>
      <c r="AB42" s="139">
        <f t="shared" si="38"/>
        <v>1685580.7581612945</v>
      </c>
      <c r="AC42" s="139">
        <f t="shared" si="39"/>
        <v>84021863.410006121</v>
      </c>
      <c r="AD42" s="129">
        <f t="shared" si="30"/>
        <v>1.7336156388590524E-3</v>
      </c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</row>
    <row r="43" spans="1:123" x14ac:dyDescent="0.2">
      <c r="A43" s="42" t="s">
        <v>63</v>
      </c>
      <c r="B43" s="64">
        <f>+censo2020!C30</f>
        <v>1386</v>
      </c>
      <c r="C43" s="125">
        <f t="shared" si="40"/>
        <v>2.3960824570459864E-4</v>
      </c>
      <c r="D43" s="125">
        <f t="shared" si="31"/>
        <v>2.0366700884890884E-4</v>
      </c>
      <c r="E43" s="126">
        <f>+'TERRITORIO INEGI 2020'!B29</f>
        <v>443.2</v>
      </c>
      <c r="F43" s="127">
        <f t="shared" si="41"/>
        <v>6.9081182859387358E-3</v>
      </c>
      <c r="G43" s="128">
        <f t="shared" si="32"/>
        <v>1.0362177428908104E-3</v>
      </c>
      <c r="H43" s="129">
        <f t="shared" si="33"/>
        <v>1.2398847517397192E-3</v>
      </c>
      <c r="I43" s="130">
        <f>+'COEF Art 14 F I'!N35</f>
        <v>237</v>
      </c>
      <c r="J43" s="131">
        <f>+'COEF Art 14 F I'!O35</f>
        <v>131</v>
      </c>
      <c r="K43" s="132">
        <f t="shared" si="21"/>
        <v>1.2179667764696256E-4</v>
      </c>
      <c r="L43" s="132">
        <f>+'COEF Art 14 F I'!Q35</f>
        <v>2.2584083591000002</v>
      </c>
      <c r="M43" s="132">
        <f t="shared" si="34"/>
        <v>2.7506663490850839E-4</v>
      </c>
      <c r="N43" s="132">
        <f t="shared" si="22"/>
        <v>1.426653550949875E-4</v>
      </c>
      <c r="O43" s="132">
        <f t="shared" si="23"/>
        <v>1.2126555183073937E-4</v>
      </c>
      <c r="P43" s="132">
        <f t="shared" si="24"/>
        <v>1.8091603053435115</v>
      </c>
      <c r="Q43" s="248">
        <f t="shared" si="25"/>
        <v>2.4040577366755789E-2</v>
      </c>
      <c r="R43" s="249">
        <f t="shared" si="26"/>
        <v>3.6060866050133681E-3</v>
      </c>
      <c r="S43" s="129">
        <f t="shared" si="27"/>
        <v>3.7273521568441073E-3</v>
      </c>
      <c r="T43" s="126">
        <v>721085</v>
      </c>
      <c r="U43" s="126">
        <v>336929</v>
      </c>
      <c r="V43" s="135">
        <f t="shared" si="35"/>
        <v>0.46725282040258775</v>
      </c>
      <c r="W43" s="136">
        <f t="shared" si="36"/>
        <v>157431.02552542349</v>
      </c>
      <c r="X43" s="261">
        <f t="shared" si="28"/>
        <v>9.886082981248519E-5</v>
      </c>
      <c r="Y43" s="32"/>
      <c r="Z43" s="138">
        <f t="shared" si="29"/>
        <v>15023143.671481086</v>
      </c>
      <c r="AA43" s="139">
        <f t="shared" si="37"/>
        <v>45162703.136645161</v>
      </c>
      <c r="AB43" s="139">
        <f t="shared" si="38"/>
        <v>2395707.258551049</v>
      </c>
      <c r="AC43" s="139">
        <f t="shared" si="39"/>
        <v>62581554.066677295</v>
      </c>
      <c r="AD43" s="129">
        <f t="shared" si="30"/>
        <v>1.2912396420521994E-3</v>
      </c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</row>
    <row r="44" spans="1:123" x14ac:dyDescent="0.2">
      <c r="A44" s="42" t="s">
        <v>64</v>
      </c>
      <c r="B44" s="64">
        <f>+censo2020!C31</f>
        <v>7026</v>
      </c>
      <c r="C44" s="125">
        <f t="shared" si="40"/>
        <v>1.2146374706497186E-3</v>
      </c>
      <c r="D44" s="125">
        <f t="shared" si="31"/>
        <v>1.0324418500522608E-3</v>
      </c>
      <c r="E44" s="126">
        <f>+'TERRITORIO INEGI 2020'!B30</f>
        <v>127.8</v>
      </c>
      <c r="F44" s="127">
        <f t="shared" si="41"/>
        <v>1.9920070328135614E-3</v>
      </c>
      <c r="G44" s="128">
        <f t="shared" si="32"/>
        <v>2.9880105492203422E-4</v>
      </c>
      <c r="H44" s="129">
        <f t="shared" si="33"/>
        <v>1.331242904974295E-3</v>
      </c>
      <c r="I44" s="130">
        <f>+'COEF Art 14 F I'!N36</f>
        <v>2843</v>
      </c>
      <c r="J44" s="131">
        <f>+'COEF Art 14 F I'!O36</f>
        <v>1571</v>
      </c>
      <c r="K44" s="132">
        <f t="shared" si="21"/>
        <v>1.4606303861326581E-3</v>
      </c>
      <c r="L44" s="132">
        <f>+'COEF Art 14 F I'!Q36</f>
        <v>1.4705313694</v>
      </c>
      <c r="M44" s="132">
        <f t="shared" si="34"/>
        <v>2.1479028019069082E-3</v>
      </c>
      <c r="N44" s="132">
        <f t="shared" si="22"/>
        <v>1.1140257561426587E-3</v>
      </c>
      <c r="O44" s="132">
        <f t="shared" si="23"/>
        <v>9.4692189272125985E-4</v>
      </c>
      <c r="P44" s="132">
        <f t="shared" si="24"/>
        <v>1.8096753660089115</v>
      </c>
      <c r="Q44" s="248">
        <f t="shared" si="25"/>
        <v>2.4047421622479592E-2</v>
      </c>
      <c r="R44" s="249">
        <f t="shared" si="26"/>
        <v>3.6071132433719384E-3</v>
      </c>
      <c r="S44" s="129">
        <f t="shared" si="27"/>
        <v>4.554035136093198E-3</v>
      </c>
      <c r="T44" s="126">
        <v>1890448</v>
      </c>
      <c r="U44" s="126">
        <v>629171</v>
      </c>
      <c r="V44" s="135">
        <f t="shared" si="35"/>
        <v>0.33281581931901855</v>
      </c>
      <c r="W44" s="136">
        <f t="shared" si="36"/>
        <v>209398.06185676623</v>
      </c>
      <c r="X44" s="261">
        <f t="shared" si="28"/>
        <v>1.3149419618652597E-4</v>
      </c>
      <c r="Y44" s="32"/>
      <c r="Z44" s="138">
        <f t="shared" si="29"/>
        <v>16130090.63544563</v>
      </c>
      <c r="AA44" s="139">
        <f t="shared" si="37"/>
        <v>55179260.845416971</v>
      </c>
      <c r="AB44" s="139">
        <f t="shared" si="38"/>
        <v>3186515.8410961637</v>
      </c>
      <c r="AC44" s="139">
        <f t="shared" si="39"/>
        <v>74495867.321958765</v>
      </c>
      <c r="AD44" s="129">
        <f t="shared" si="30"/>
        <v>1.5370666083601365E-3</v>
      </c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</row>
    <row r="45" spans="1:123" x14ac:dyDescent="0.2">
      <c r="A45" s="42" t="s">
        <v>65</v>
      </c>
      <c r="B45" s="64">
        <f>+censo2020!C32</f>
        <v>3298</v>
      </c>
      <c r="C45" s="125">
        <f t="shared" si="40"/>
        <v>5.7015006806188052E-4</v>
      </c>
      <c r="D45" s="125">
        <f t="shared" si="31"/>
        <v>4.8462755785259843E-4</v>
      </c>
      <c r="E45" s="126">
        <f>+'TERRITORIO INEGI 2020'!B31</f>
        <v>560.5</v>
      </c>
      <c r="F45" s="127">
        <f t="shared" si="41"/>
        <v>8.7364627691079912E-3</v>
      </c>
      <c r="G45" s="128">
        <f t="shared" si="32"/>
        <v>1.3104694153661986E-3</v>
      </c>
      <c r="H45" s="129">
        <f t="shared" si="33"/>
        <v>1.7950969732187969E-3</v>
      </c>
      <c r="I45" s="130">
        <f>+'COEF Art 14 F I'!N37</f>
        <v>2022</v>
      </c>
      <c r="J45" s="131">
        <f>+'COEF Art 14 F I'!O37</f>
        <v>1144</v>
      </c>
      <c r="K45" s="132">
        <f t="shared" si="21"/>
        <v>1.0636290017414136E-3</v>
      </c>
      <c r="L45" s="132">
        <f>+'COEF Art 14 F I'!Q37</f>
        <v>2.2004042460000002</v>
      </c>
      <c r="M45" s="132">
        <f t="shared" si="34"/>
        <v>2.3404137716005482E-3</v>
      </c>
      <c r="N45" s="132">
        <f t="shared" si="22"/>
        <v>1.2138730017388346E-3</v>
      </c>
      <c r="O45" s="132">
        <f t="shared" si="23"/>
        <v>1.0317920514780095E-3</v>
      </c>
      <c r="P45" s="132">
        <f t="shared" si="24"/>
        <v>1.7674825174825175</v>
      </c>
      <c r="Q45" s="248">
        <f t="shared" si="25"/>
        <v>2.3486752434499599E-2</v>
      </c>
      <c r="R45" s="249">
        <f t="shared" si="26"/>
        <v>3.5230128651749398E-3</v>
      </c>
      <c r="S45" s="129">
        <f t="shared" si="27"/>
        <v>4.5548049166529488E-3</v>
      </c>
      <c r="T45" s="126">
        <v>574456</v>
      </c>
      <c r="U45" s="126">
        <v>112915</v>
      </c>
      <c r="V45" s="135">
        <f t="shared" si="35"/>
        <v>0.19655987577812747</v>
      </c>
      <c r="W45" s="136">
        <f t="shared" si="36"/>
        <v>22194.558373487263</v>
      </c>
      <c r="X45" s="261">
        <f t="shared" si="28"/>
        <v>1.3937357333483521E-5</v>
      </c>
      <c r="Y45" s="32"/>
      <c r="Z45" s="138">
        <f t="shared" si="29"/>
        <v>21750408.410997245</v>
      </c>
      <c r="AA45" s="139">
        <f t="shared" si="37"/>
        <v>55188587.941284895</v>
      </c>
      <c r="AB45" s="139">
        <f t="shared" si="38"/>
        <v>337745.7805298469</v>
      </c>
      <c r="AC45" s="139">
        <f t="shared" si="39"/>
        <v>77276742.132811978</v>
      </c>
      <c r="AD45" s="129">
        <f t="shared" si="30"/>
        <v>1.5944441511346783E-3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</row>
    <row r="46" spans="1:123" x14ac:dyDescent="0.2">
      <c r="A46" s="42" t="s">
        <v>67</v>
      </c>
      <c r="B46" s="64">
        <f>+censo2020!C34</f>
        <v>5351</v>
      </c>
      <c r="C46" s="125">
        <f t="shared" si="40"/>
        <v>9.2506762104279034E-4</v>
      </c>
      <c r="D46" s="125">
        <f t="shared" si="31"/>
        <v>7.8630747788637173E-4</v>
      </c>
      <c r="E46" s="126">
        <f>+'TERRITORIO INEGI 2020'!B33</f>
        <v>3428</v>
      </c>
      <c r="F46" s="127">
        <f t="shared" si="41"/>
        <v>5.3431925731493655E-2</v>
      </c>
      <c r="G46" s="128">
        <f t="shared" si="32"/>
        <v>8.0147888597240473E-3</v>
      </c>
      <c r="H46" s="129">
        <f t="shared" si="33"/>
        <v>8.8010963376104184E-3</v>
      </c>
      <c r="I46" s="130">
        <f>+'COEF Art 14 F I'!N39</f>
        <v>2081</v>
      </c>
      <c r="J46" s="131">
        <f>+'COEF Art 14 F I'!O39</f>
        <v>764</v>
      </c>
      <c r="K46" s="132">
        <f t="shared" si="21"/>
        <v>7.1032566200213284E-4</v>
      </c>
      <c r="L46" s="132">
        <f>+'COEF Art 14 F I'!Q39</f>
        <v>1.7755281664</v>
      </c>
      <c r="M46" s="132">
        <f t="shared" si="34"/>
        <v>1.2612032202015131E-3</v>
      </c>
      <c r="N46" s="132">
        <f t="shared" si="22"/>
        <v>6.5413242619134164E-4</v>
      </c>
      <c r="O46" s="132">
        <f t="shared" si="23"/>
        <v>5.5601256226264035E-4</v>
      </c>
      <c r="P46" s="132">
        <f t="shared" si="24"/>
        <v>2.7238219895287958</v>
      </c>
      <c r="Q46" s="248">
        <f t="shared" si="25"/>
        <v>3.6194831977647418E-2</v>
      </c>
      <c r="R46" s="249">
        <f t="shared" si="26"/>
        <v>5.4292247966471127E-3</v>
      </c>
      <c r="S46" s="129">
        <f t="shared" si="27"/>
        <v>5.9852373589097535E-3</v>
      </c>
      <c r="T46" s="126">
        <v>3808697</v>
      </c>
      <c r="U46" s="126">
        <v>1194083</v>
      </c>
      <c r="V46" s="135">
        <f t="shared" si="35"/>
        <v>0.31351483197534485</v>
      </c>
      <c r="W46" s="136">
        <f t="shared" si="36"/>
        <v>374362.73110961571</v>
      </c>
      <c r="X46" s="261">
        <f t="shared" si="28"/>
        <v>2.3508587411436363E-4</v>
      </c>
      <c r="Y46" s="32"/>
      <c r="Z46" s="138">
        <f t="shared" si="29"/>
        <v>106639052.18686278</v>
      </c>
      <c r="AA46" s="139">
        <f t="shared" si="37"/>
        <v>72520515.01129593</v>
      </c>
      <c r="AB46" s="139">
        <f t="shared" si="38"/>
        <v>5696866.353103104</v>
      </c>
      <c r="AC46" s="139">
        <f t="shared" si="39"/>
        <v>184856433.55126181</v>
      </c>
      <c r="AD46" s="129">
        <f t="shared" si="30"/>
        <v>3.8141263611872257E-3</v>
      </c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</row>
    <row r="47" spans="1:123" x14ac:dyDescent="0.2">
      <c r="A47" s="42" t="s">
        <v>68</v>
      </c>
      <c r="B47" s="64">
        <f>+censo2020!C35</f>
        <v>84666</v>
      </c>
      <c r="C47" s="125">
        <f t="shared" si="40"/>
        <v>1.4636848290638924E-2</v>
      </c>
      <c r="D47" s="125">
        <f t="shared" si="31"/>
        <v>1.2441321047043085E-2</v>
      </c>
      <c r="E47" s="126">
        <f>+'TERRITORIO INEGI 2020'!B34</f>
        <v>2509.1999999999998</v>
      </c>
      <c r="F47" s="127">
        <f t="shared" si="41"/>
        <v>3.9110673292142316E-2</v>
      </c>
      <c r="G47" s="128">
        <f t="shared" si="32"/>
        <v>5.8666009938213469E-3</v>
      </c>
      <c r="H47" s="129">
        <f t="shared" si="33"/>
        <v>1.8307922040864431E-2</v>
      </c>
      <c r="I47" s="130">
        <f>+'COEF Art 14 F I'!N40</f>
        <v>25760</v>
      </c>
      <c r="J47" s="131">
        <f>+'COEF Art 14 F I'!O40</f>
        <v>21267</v>
      </c>
      <c r="K47" s="132">
        <f t="shared" si="21"/>
        <v>1.9772900332198112E-2</v>
      </c>
      <c r="L47" s="132">
        <f>+'COEF Art 14 F I'!Q40</f>
        <v>2.0486592371999999</v>
      </c>
      <c r="M47" s="132">
        <f t="shared" si="34"/>
        <v>4.0507934911792609E-2</v>
      </c>
      <c r="N47" s="132">
        <f t="shared" si="22"/>
        <v>2.10097415859897E-2</v>
      </c>
      <c r="O47" s="132">
        <f t="shared" si="23"/>
        <v>1.7858280348091244E-2</v>
      </c>
      <c r="P47" s="132">
        <f t="shared" si="24"/>
        <v>1.2112662810927728</v>
      </c>
      <c r="Q47" s="248">
        <f t="shared" si="25"/>
        <v>1.6095611127629923E-2</v>
      </c>
      <c r="R47" s="249">
        <f t="shared" si="26"/>
        <v>2.4143416691444885E-3</v>
      </c>
      <c r="S47" s="129">
        <f t="shared" si="27"/>
        <v>2.0272622017235731E-2</v>
      </c>
      <c r="T47" s="126">
        <v>39439786</v>
      </c>
      <c r="U47" s="126">
        <v>10280239</v>
      </c>
      <c r="V47" s="135">
        <f t="shared" si="35"/>
        <v>0.26065656137180865</v>
      </c>
      <c r="W47" s="136">
        <f t="shared" si="36"/>
        <v>2679611.7478203606</v>
      </c>
      <c r="X47" s="261">
        <f t="shared" si="28"/>
        <v>1.6826965338037809E-3</v>
      </c>
      <c r="Y47" s="32"/>
      <c r="Z47" s="138">
        <f t="shared" si="29"/>
        <v>221829119.81154794</v>
      </c>
      <c r="AA47" s="139">
        <f t="shared" si="37"/>
        <v>245634533.96392524</v>
      </c>
      <c r="AB47" s="139">
        <f t="shared" si="38"/>
        <v>40777002.455054253</v>
      </c>
      <c r="AC47" s="139">
        <f t="shared" si="39"/>
        <v>508240656.2305274</v>
      </c>
      <c r="AD47" s="129">
        <f t="shared" si="30"/>
        <v>1.0486484281426931E-2</v>
      </c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</row>
    <row r="48" spans="1:123" x14ac:dyDescent="0.2">
      <c r="A48" s="42" t="s">
        <v>69</v>
      </c>
      <c r="B48" s="64">
        <f>+censo2020!C39</f>
        <v>5119</v>
      </c>
      <c r="C48" s="125">
        <f t="shared" si="40"/>
        <v>8.8496003590320376E-4</v>
      </c>
      <c r="D48" s="125">
        <f t="shared" si="31"/>
        <v>7.5221603051772322E-4</v>
      </c>
      <c r="E48" s="126">
        <f>+'TERRITORIO INEGI 2020'!B35</f>
        <v>264.89999999999998</v>
      </c>
      <c r="F48" s="127">
        <f t="shared" si="41"/>
        <v>4.1289723238835084E-3</v>
      </c>
      <c r="G48" s="128">
        <f t="shared" si="32"/>
        <v>6.1934584858252628E-4</v>
      </c>
      <c r="H48" s="129">
        <f t="shared" si="33"/>
        <v>1.3715618791002495E-3</v>
      </c>
      <c r="I48" s="130">
        <f>+'COEF Art 14 F I'!N41</f>
        <v>1318</v>
      </c>
      <c r="J48" s="131">
        <f>+'COEF Art 14 F I'!O41</f>
        <v>475</v>
      </c>
      <c r="K48" s="132">
        <f t="shared" si="21"/>
        <v>4.4162917467410089E-4</v>
      </c>
      <c r="L48" s="132">
        <f>+'COEF Art 14 F I'!Q41</f>
        <v>2.0058388967999998</v>
      </c>
      <c r="M48" s="132">
        <f t="shared" si="34"/>
        <v>8.8583697652299298E-4</v>
      </c>
      <c r="N48" s="132">
        <f t="shared" si="22"/>
        <v>4.5944593336068681E-4</v>
      </c>
      <c r="O48" s="132">
        <f t="shared" si="23"/>
        <v>3.9052904335658376E-4</v>
      </c>
      <c r="P48" s="132">
        <f t="shared" si="24"/>
        <v>2.7747368421052632</v>
      </c>
      <c r="Q48" s="248">
        <f t="shared" si="25"/>
        <v>3.6871401350116108E-2</v>
      </c>
      <c r="R48" s="249">
        <f t="shared" si="26"/>
        <v>5.5307102025174163E-3</v>
      </c>
      <c r="S48" s="129">
        <f t="shared" si="27"/>
        <v>5.921239245874E-3</v>
      </c>
      <c r="T48" s="126">
        <v>2142351</v>
      </c>
      <c r="U48" s="126">
        <v>940947</v>
      </c>
      <c r="V48" s="135">
        <f t="shared" si="35"/>
        <v>0.43921234195516984</v>
      </c>
      <c r="W48" s="136">
        <f t="shared" si="36"/>
        <v>413275.53552569117</v>
      </c>
      <c r="X48" s="261">
        <f t="shared" si="28"/>
        <v>2.5952166827923688E-4</v>
      </c>
      <c r="Y48" s="32"/>
      <c r="Z48" s="138">
        <f t="shared" si="29"/>
        <v>16618618.089413464</v>
      </c>
      <c r="AA48" s="139">
        <f t="shared" si="37"/>
        <v>71745077.741428092</v>
      </c>
      <c r="AB48" s="139">
        <f t="shared" si="38"/>
        <v>6289022.1094353562</v>
      </c>
      <c r="AC48" s="139">
        <f t="shared" si="39"/>
        <v>94652717.940276906</v>
      </c>
      <c r="AD48" s="129">
        <f t="shared" si="30"/>
        <v>1.9529611153831811E-3</v>
      </c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</row>
    <row r="49" spans="1:123" x14ac:dyDescent="0.2">
      <c r="A49" s="42" t="s">
        <v>70</v>
      </c>
      <c r="B49" s="64">
        <f>+censo2020!C40</f>
        <v>1483</v>
      </c>
      <c r="C49" s="125">
        <f t="shared" si="40"/>
        <v>2.5637736535347747E-4</v>
      </c>
      <c r="D49" s="125">
        <f t="shared" si="31"/>
        <v>2.1792076055045584E-4</v>
      </c>
      <c r="E49" s="126">
        <f>+'TERRITORIO INEGI 2020'!B36</f>
        <v>207.9</v>
      </c>
      <c r="F49" s="127">
        <f t="shared" si="41"/>
        <v>3.2405184829572727E-3</v>
      </c>
      <c r="G49" s="128">
        <f t="shared" si="32"/>
        <v>4.8607777244359088E-4</v>
      </c>
      <c r="H49" s="129">
        <f t="shared" si="33"/>
        <v>7.0399853299404674E-4</v>
      </c>
      <c r="I49" s="130">
        <f>+'COEF Art 14 F I'!N42</f>
        <v>35</v>
      </c>
      <c r="J49" s="131">
        <f>+'COEF Art 14 F I'!O42</f>
        <v>141</v>
      </c>
      <c r="K49" s="132">
        <f t="shared" si="21"/>
        <v>1.3109413395589101E-4</v>
      </c>
      <c r="L49" s="132">
        <f>+'COEF Art 14 F I'!Q42</f>
        <v>1.5774653305999999</v>
      </c>
      <c r="M49" s="132">
        <f t="shared" si="34"/>
        <v>2.0679645136045029E-4</v>
      </c>
      <c r="N49" s="132">
        <f t="shared" si="22"/>
        <v>1.072565168637593E-4</v>
      </c>
      <c r="O49" s="132">
        <f t="shared" si="23"/>
        <v>9.1168039334195411E-5</v>
      </c>
      <c r="P49" s="132">
        <f t="shared" si="24"/>
        <v>0.24822695035460993</v>
      </c>
      <c r="Q49" s="248">
        <f t="shared" si="25"/>
        <v>3.2985021763346587E-3</v>
      </c>
      <c r="R49" s="249">
        <f t="shared" si="26"/>
        <v>4.9477532645019883E-4</v>
      </c>
      <c r="S49" s="129">
        <f t="shared" si="27"/>
        <v>5.8594336578439421E-4</v>
      </c>
      <c r="T49" s="126">
        <v>758867</v>
      </c>
      <c r="U49" s="126">
        <v>301669</v>
      </c>
      <c r="V49" s="135">
        <f t="shared" si="35"/>
        <v>0.39752552159996418</v>
      </c>
      <c r="W49" s="136">
        <f t="shared" si="36"/>
        <v>119921.1265755396</v>
      </c>
      <c r="X49" s="261">
        <f t="shared" si="28"/>
        <v>7.5306008112050149E-5</v>
      </c>
      <c r="Y49" s="32"/>
      <c r="Z49" s="138">
        <f t="shared" si="29"/>
        <v>8530043.6922396217</v>
      </c>
      <c r="AA49" s="139">
        <f t="shared" si="37"/>
        <v>7099620.6342394343</v>
      </c>
      <c r="AB49" s="139">
        <f t="shared" si="38"/>
        <v>1824900.22174342</v>
      </c>
      <c r="AC49" s="139">
        <f t="shared" si="39"/>
        <v>17454564.548222475</v>
      </c>
      <c r="AD49" s="129">
        <f t="shared" si="30"/>
        <v>3.6013847875063535E-4</v>
      </c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</row>
    <row r="50" spans="1:123" x14ac:dyDescent="0.2">
      <c r="A50" s="42" t="s">
        <v>71</v>
      </c>
      <c r="B50" s="64">
        <f>+censo2020!C41</f>
        <v>7652</v>
      </c>
      <c r="C50" s="125">
        <f t="shared" si="40"/>
        <v>1.322858799517741E-3</v>
      </c>
      <c r="D50" s="125">
        <f t="shared" si="31"/>
        <v>1.1244299795900798E-3</v>
      </c>
      <c r="E50" s="126">
        <f>+'TERRITORIO INEGI 2020'!B37</f>
        <v>997.9</v>
      </c>
      <c r="F50" s="127">
        <f t="shared" si="41"/>
        <v>1.5554176980005109E-2</v>
      </c>
      <c r="G50" s="128">
        <f t="shared" si="32"/>
        <v>2.3331265470007663E-3</v>
      </c>
      <c r="H50" s="129">
        <f t="shared" si="33"/>
        <v>3.4575565265908461E-3</v>
      </c>
      <c r="I50" s="130">
        <f>+'COEF Art 14 F I'!N43</f>
        <v>5295</v>
      </c>
      <c r="J50" s="131">
        <f>+'COEF Art 14 F I'!O43</f>
        <v>4705</v>
      </c>
      <c r="K50" s="132">
        <f t="shared" si="21"/>
        <v>4.3744531933508314E-3</v>
      </c>
      <c r="L50" s="132">
        <f>+'COEF Art 14 F I'!Q43</f>
        <v>2.7540316573000001</v>
      </c>
      <c r="M50" s="132">
        <f t="shared" si="34"/>
        <v>1.2047382577865268E-2</v>
      </c>
      <c r="N50" s="132">
        <f t="shared" si="22"/>
        <v>6.2484645366312659E-3</v>
      </c>
      <c r="O50" s="132">
        <f t="shared" si="23"/>
        <v>5.3111948561365757E-3</v>
      </c>
      <c r="P50" s="132">
        <f t="shared" si="24"/>
        <v>1.1253985122210415</v>
      </c>
      <c r="Q50" s="248">
        <f t="shared" si="25"/>
        <v>1.4954578608413996E-2</v>
      </c>
      <c r="R50" s="249">
        <f t="shared" si="26"/>
        <v>2.2431867912620991E-3</v>
      </c>
      <c r="S50" s="129">
        <f t="shared" si="27"/>
        <v>7.5543816473986752E-3</v>
      </c>
      <c r="T50" s="126">
        <v>746282</v>
      </c>
      <c r="U50" s="126">
        <v>64774</v>
      </c>
      <c r="V50" s="135">
        <f t="shared" si="35"/>
        <v>8.6795608094527271E-2</v>
      </c>
      <c r="W50" s="136">
        <f t="shared" si="36"/>
        <v>5622.0987187149094</v>
      </c>
      <c r="X50" s="261">
        <f t="shared" si="28"/>
        <v>3.5304689324412032E-6</v>
      </c>
      <c r="Y50" s="32"/>
      <c r="Z50" s="138">
        <f t="shared" si="29"/>
        <v>41893706.958133087</v>
      </c>
      <c r="AA50" s="139">
        <f t="shared" si="37"/>
        <v>91533153.124778956</v>
      </c>
      <c r="AB50" s="139">
        <f t="shared" si="38"/>
        <v>85554.309665223976</v>
      </c>
      <c r="AC50" s="139">
        <f t="shared" si="39"/>
        <v>133512414.39257726</v>
      </c>
      <c r="AD50" s="129">
        <f t="shared" si="30"/>
        <v>2.754749777963601E-3</v>
      </c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</row>
    <row r="51" spans="1:123" x14ac:dyDescent="0.2">
      <c r="A51" s="42" t="s">
        <v>72</v>
      </c>
      <c r="B51" s="64">
        <f>+censo2020!C42</f>
        <v>6048</v>
      </c>
      <c r="C51" s="125">
        <f t="shared" si="40"/>
        <v>1.0455632539837032E-3</v>
      </c>
      <c r="D51" s="125">
        <f t="shared" si="31"/>
        <v>8.8872876588614767E-4</v>
      </c>
      <c r="E51" s="126">
        <f>+'TERRITORIO INEGI 2020'!B38</f>
        <v>3860</v>
      </c>
      <c r="F51" s="127">
        <f t="shared" si="41"/>
        <v>6.0165470631145128E-2</v>
      </c>
      <c r="G51" s="128">
        <f t="shared" si="32"/>
        <v>9.0248205946717695E-3</v>
      </c>
      <c r="H51" s="129">
        <f t="shared" si="33"/>
        <v>9.9135493605579175E-3</v>
      </c>
      <c r="I51" s="130">
        <f>+'COEF Art 14 F I'!N44</f>
        <v>1618</v>
      </c>
      <c r="J51" s="131">
        <f>+'COEF Art 14 F I'!O44</f>
        <v>916</v>
      </c>
      <c r="K51" s="132">
        <f t="shared" si="21"/>
        <v>8.5164699789784515E-4</v>
      </c>
      <c r="L51" s="132">
        <f>+'COEF Art 14 F I'!Q44</f>
        <v>2.0422796606000002</v>
      </c>
      <c r="M51" s="132">
        <f t="shared" si="34"/>
        <v>1.7393013418178203E-3</v>
      </c>
      <c r="N51" s="132">
        <f t="shared" si="22"/>
        <v>9.0210157124349997E-4</v>
      </c>
      <c r="O51" s="132">
        <f t="shared" si="23"/>
        <v>7.6678633555697499E-4</v>
      </c>
      <c r="P51" s="132">
        <f t="shared" si="24"/>
        <v>1.7663755458515285</v>
      </c>
      <c r="Q51" s="248">
        <f t="shared" si="25"/>
        <v>2.3472042716925653E-2</v>
      </c>
      <c r="R51" s="249">
        <f t="shared" si="26"/>
        <v>3.5208064075388477E-3</v>
      </c>
      <c r="S51" s="129">
        <f t="shared" si="27"/>
        <v>4.2875927430958225E-3</v>
      </c>
      <c r="T51" s="126">
        <v>4564482</v>
      </c>
      <c r="U51" s="126">
        <v>1105076</v>
      </c>
      <c r="V51" s="135">
        <f t="shared" si="35"/>
        <v>0.24210326604420832</v>
      </c>
      <c r="W51" s="136">
        <f t="shared" si="36"/>
        <v>267542.50882706954</v>
      </c>
      <c r="X51" s="261">
        <f t="shared" si="28"/>
        <v>1.680067467291377E-4</v>
      </c>
      <c r="Y51" s="32"/>
      <c r="Z51" s="138">
        <f t="shared" si="29"/>
        <v>120118161.08635029</v>
      </c>
      <c r="AA51" s="139">
        <f t="shared" si="37"/>
        <v>51950894.382682152</v>
      </c>
      <c r="AB51" s="139">
        <f t="shared" si="38"/>
        <v>4071329.194666659</v>
      </c>
      <c r="AC51" s="139">
        <f t="shared" si="39"/>
        <v>176140384.66369909</v>
      </c>
      <c r="AD51" s="129">
        <f t="shared" si="30"/>
        <v>3.6342888992780039E-3</v>
      </c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</row>
    <row r="52" spans="1:123" x14ac:dyDescent="0.2">
      <c r="A52" s="42" t="s">
        <v>73</v>
      </c>
      <c r="B52" s="64">
        <f>+censo2020!C43</f>
        <v>67428</v>
      </c>
      <c r="C52" s="125">
        <f t="shared" si="40"/>
        <v>1.1656785563758786E-2</v>
      </c>
      <c r="D52" s="125">
        <f t="shared" si="31"/>
        <v>9.9082677291949667E-3</v>
      </c>
      <c r="E52" s="126">
        <f>+'TERRITORIO INEGI 2020'!B39</f>
        <v>1869</v>
      </c>
      <c r="F52" s="127">
        <f t="shared" si="41"/>
        <v>2.9131933836686594E-2</v>
      </c>
      <c r="G52" s="128">
        <f t="shared" si="32"/>
        <v>4.3697900755029885E-3</v>
      </c>
      <c r="H52" s="129">
        <f t="shared" si="33"/>
        <v>1.4278057804697954E-2</v>
      </c>
      <c r="I52" s="130">
        <f>+'COEF Art 14 F I'!N45</f>
        <v>15090</v>
      </c>
      <c r="J52" s="131">
        <f>+'COEF Art 14 F I'!O45</f>
        <v>11157</v>
      </c>
      <c r="K52" s="132">
        <f t="shared" si="21"/>
        <v>1.037317200387146E-2</v>
      </c>
      <c r="L52" s="132">
        <f>+'COEF Art 14 F I'!Q45</f>
        <v>1.7986407321</v>
      </c>
      <c r="M52" s="132">
        <f t="shared" si="34"/>
        <v>1.8657609687242588E-2</v>
      </c>
      <c r="N52" s="132">
        <f t="shared" si="22"/>
        <v>9.6769079686436655E-3</v>
      </c>
      <c r="O52" s="132">
        <f t="shared" si="23"/>
        <v>8.2253717733471159E-3</v>
      </c>
      <c r="P52" s="132">
        <f t="shared" si="24"/>
        <v>1.352514116698037</v>
      </c>
      <c r="Q52" s="248">
        <f t="shared" si="25"/>
        <v>1.7972547908591634E-2</v>
      </c>
      <c r="R52" s="249">
        <f t="shared" si="26"/>
        <v>2.695882186288745E-3</v>
      </c>
      <c r="S52" s="129">
        <f t="shared" si="27"/>
        <v>1.0921253959635861E-2</v>
      </c>
      <c r="T52" s="126">
        <v>56486259</v>
      </c>
      <c r="U52" s="126">
        <v>16891683.199999999</v>
      </c>
      <c r="V52" s="135">
        <f t="shared" si="35"/>
        <v>0.29904057197344225</v>
      </c>
      <c r="W52" s="136">
        <f t="shared" si="36"/>
        <v>5051298.6057221852</v>
      </c>
      <c r="X52" s="261">
        <f t="shared" si="28"/>
        <v>3.1720276872089655E-3</v>
      </c>
      <c r="Y52" s="32"/>
      <c r="Z52" s="138">
        <f t="shared" si="29"/>
        <v>173001009.52827755</v>
      </c>
      <c r="AA52" s="139">
        <f t="shared" si="37"/>
        <v>132328078.94292395</v>
      </c>
      <c r="AB52" s="139">
        <f t="shared" si="38"/>
        <v>76868156.67019318</v>
      </c>
      <c r="AC52" s="139">
        <f t="shared" si="39"/>
        <v>382197245.14139467</v>
      </c>
      <c r="AD52" s="129">
        <f t="shared" si="30"/>
        <v>7.8858417846879372E-3</v>
      </c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</row>
    <row r="53" spans="1:123" x14ac:dyDescent="0.2">
      <c r="A53" s="42" t="s">
        <v>74</v>
      </c>
      <c r="B53" s="64">
        <f>+censo2020!C44</f>
        <v>1142994</v>
      </c>
      <c r="C53" s="125">
        <f t="shared" si="40"/>
        <v>0.19759797055619194</v>
      </c>
      <c r="D53" s="125">
        <f>+C53*D$4</f>
        <v>0.16795827497276314</v>
      </c>
      <c r="E53" s="126">
        <f>+'TERRITORIO INEGI 2020'!B40</f>
        <v>324.39999999999998</v>
      </c>
      <c r="F53" s="127">
        <f t="shared" si="41"/>
        <v>5.0563934385345803E-3</v>
      </c>
      <c r="G53" s="128">
        <f>+F53*G$4</f>
        <v>7.5845901578018701E-4</v>
      </c>
      <c r="H53" s="129">
        <f>+G53+D53</f>
        <v>0.16871673398854334</v>
      </c>
      <c r="I53" s="130">
        <f>+'COEF Art 14 F I'!N46</f>
        <v>182930</v>
      </c>
      <c r="J53" s="131">
        <f>+'COEF Art 14 F I'!O46</f>
        <v>207064</v>
      </c>
      <c r="K53" s="132">
        <f t="shared" si="21"/>
        <v>0.19251684931519586</v>
      </c>
      <c r="L53" s="132">
        <f>+'COEF Art 14 F I'!Q46</f>
        <v>1.9809358914999999</v>
      </c>
      <c r="M53" s="132">
        <f t="shared" si="34"/>
        <v>0.38136353652696864</v>
      </c>
      <c r="N53" s="132">
        <f t="shared" si="22"/>
        <v>0.19779703335156221</v>
      </c>
      <c r="O53" s="132">
        <f t="shared" si="23"/>
        <v>0.16812747834882788</v>
      </c>
      <c r="P53" s="132">
        <f t="shared" si="24"/>
        <v>0.8834466638334042</v>
      </c>
      <c r="Q53" s="248">
        <f t="shared" si="25"/>
        <v>1.1739461565986884E-2</v>
      </c>
      <c r="R53" s="249">
        <f t="shared" si="26"/>
        <v>1.7609192348980326E-3</v>
      </c>
      <c r="S53" s="129">
        <f t="shared" si="27"/>
        <v>0.16988839758372593</v>
      </c>
      <c r="T53" s="126">
        <v>2430413136</v>
      </c>
      <c r="U53" s="126">
        <v>1205887491.6800001</v>
      </c>
      <c r="V53" s="135">
        <f>+U53/T53</f>
        <v>0.49616564106654831</v>
      </c>
      <c r="W53" s="136">
        <f>+V53*U53</f>
        <v>598319940.36353922</v>
      </c>
      <c r="X53" s="261">
        <f t="shared" si="28"/>
        <v>0.37572267347101768</v>
      </c>
      <c r="Y53" s="32"/>
      <c r="Z53" s="138">
        <f t="shared" si="29"/>
        <v>2044267203.8159125</v>
      </c>
      <c r="AA53" s="139">
        <f>+S53*AA$6</f>
        <v>2058463741.4379568</v>
      </c>
      <c r="AB53" s="139">
        <f>+X53*AB$6</f>
        <v>9104936077.7573204</v>
      </c>
      <c r="AC53" s="139">
        <f>SUM(Z53:AB53)</f>
        <v>13207667023.011189</v>
      </c>
      <c r="AD53" s="129">
        <f t="shared" si="30"/>
        <v>0.2725126196285762</v>
      </c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</row>
    <row r="54" spans="1:123" x14ac:dyDescent="0.2">
      <c r="A54" s="42" t="s">
        <v>75</v>
      </c>
      <c r="B54" s="64">
        <f>+censo2020!C45</f>
        <v>906</v>
      </c>
      <c r="C54" s="125">
        <f t="shared" si="40"/>
        <v>1.5662703507097141E-4</v>
      </c>
      <c r="D54" s="125">
        <f t="shared" si="31"/>
        <v>1.331329798103257E-4</v>
      </c>
      <c r="E54" s="126">
        <f>+'TERRITORIO INEGI 2020'!B41</f>
        <v>1171.2</v>
      </c>
      <c r="F54" s="127">
        <f t="shared" si="41"/>
        <v>1.8255388394610668E-2</v>
      </c>
      <c r="G54" s="128">
        <f t="shared" si="32"/>
        <v>2.7383082591916001E-3</v>
      </c>
      <c r="H54" s="129">
        <f t="shared" si="33"/>
        <v>2.8714412390019256E-3</v>
      </c>
      <c r="I54" s="130">
        <f>+'COEF Art 14 F I'!N47</f>
        <v>133</v>
      </c>
      <c r="J54" s="131">
        <f>+'COEF Art 14 F I'!O47</f>
        <v>63</v>
      </c>
      <c r="K54" s="132">
        <f t="shared" si="21"/>
        <v>5.8573974746249173E-5</v>
      </c>
      <c r="L54" s="132">
        <f>+'COEF Art 14 F I'!Q47</f>
        <v>1.7977681072</v>
      </c>
      <c r="M54" s="132">
        <f t="shared" si="34"/>
        <v>1.0530242371074497E-4</v>
      </c>
      <c r="N54" s="132">
        <f t="shared" si="22"/>
        <v>5.4615884896593004E-5</v>
      </c>
      <c r="O54" s="132">
        <f t="shared" si="23"/>
        <v>4.6423502162104053E-5</v>
      </c>
      <c r="P54" s="132">
        <f t="shared" si="24"/>
        <v>2.1111111111111112</v>
      </c>
      <c r="Q54" s="248">
        <f t="shared" si="25"/>
        <v>2.8052975652065243E-2</v>
      </c>
      <c r="R54" s="249">
        <f t="shared" si="26"/>
        <v>4.2079463478097859E-3</v>
      </c>
      <c r="S54" s="129">
        <f t="shared" si="27"/>
        <v>4.2543698499718898E-3</v>
      </c>
      <c r="T54" s="126">
        <v>1354101</v>
      </c>
      <c r="U54" s="126">
        <v>451420</v>
      </c>
      <c r="V54" s="135">
        <f t="shared" si="35"/>
        <v>0.33337247369287815</v>
      </c>
      <c r="W54" s="136">
        <f t="shared" si="36"/>
        <v>150491.00207443905</v>
      </c>
      <c r="X54" s="261">
        <f t="shared" si="28"/>
        <v>9.4502753156422046E-5</v>
      </c>
      <c r="Y54" s="32"/>
      <c r="Z54" s="138">
        <f t="shared" si="29"/>
        <v>34792003.222245671</v>
      </c>
      <c r="AA54" s="139">
        <f t="shared" si="37"/>
        <v>51548347.052470386</v>
      </c>
      <c r="AB54" s="139">
        <f t="shared" si="38"/>
        <v>2290097.4240184464</v>
      </c>
      <c r="AC54" s="139">
        <f t="shared" si="39"/>
        <v>88630447.698734492</v>
      </c>
      <c r="AD54" s="129">
        <f t="shared" si="30"/>
        <v>1.8287041488216649E-3</v>
      </c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</row>
    <row r="55" spans="1:123" x14ac:dyDescent="0.2">
      <c r="A55" s="42" t="s">
        <v>77</v>
      </c>
      <c r="B55" s="64">
        <f>+censo2020!C38</f>
        <v>5389</v>
      </c>
      <c r="C55" s="125">
        <f t="shared" si="40"/>
        <v>9.3163696688461914E-4</v>
      </c>
      <c r="D55" s="125">
        <f t="shared" si="31"/>
        <v>7.918914218519263E-4</v>
      </c>
      <c r="E55" s="126">
        <f>+'TERRITORIO INEGI 2020'!B43</f>
        <v>1341</v>
      </c>
      <c r="F55" s="127">
        <f t="shared" si="41"/>
        <v>2.0902045626001457E-2</v>
      </c>
      <c r="G55" s="128">
        <f t="shared" si="32"/>
        <v>3.1353068439002184E-3</v>
      </c>
      <c r="H55" s="129">
        <f t="shared" si="33"/>
        <v>3.9271982657521449E-3</v>
      </c>
      <c r="I55" s="130">
        <f>+'COEF Art 14 F I'!N49</f>
        <v>1611</v>
      </c>
      <c r="J55" s="131">
        <f>+'COEF Art 14 F I'!O49</f>
        <v>1054</v>
      </c>
      <c r="K55" s="132">
        <f t="shared" si="21"/>
        <v>9.7995189496105769E-4</v>
      </c>
      <c r="L55" s="132">
        <f>+'COEF Art 14 F I'!Q49</f>
        <v>2.1403267704000002</v>
      </c>
      <c r="M55" s="132">
        <f t="shared" si="34"/>
        <v>2.0974172744893608E-3</v>
      </c>
      <c r="N55" s="132">
        <f t="shared" si="22"/>
        <v>1.087841062028166E-3</v>
      </c>
      <c r="O55" s="132">
        <f t="shared" si="23"/>
        <v>9.2466490272394113E-4</v>
      </c>
      <c r="P55" s="132">
        <f t="shared" si="24"/>
        <v>1.5284629981024669</v>
      </c>
      <c r="Q55" s="248">
        <f t="shared" si="25"/>
        <v>2.0310600917771596E-2</v>
      </c>
      <c r="R55" s="249">
        <f t="shared" si="26"/>
        <v>3.0465901376657395E-3</v>
      </c>
      <c r="S55" s="129">
        <f t="shared" si="27"/>
        <v>3.9712550403896811E-3</v>
      </c>
      <c r="T55" s="142">
        <v>7103115</v>
      </c>
      <c r="U55" s="142">
        <v>1075933</v>
      </c>
      <c r="V55" s="135">
        <f t="shared" si="35"/>
        <v>0.15147340286620728</v>
      </c>
      <c r="W55" s="136">
        <f t="shared" si="36"/>
        <v>162975.232766047</v>
      </c>
      <c r="X55" s="261">
        <f t="shared" si="28"/>
        <v>1.0234238579315125E-4</v>
      </c>
      <c r="Y55" s="32"/>
      <c r="Z55" s="138">
        <f t="shared" si="29"/>
        <v>47584151.422140457</v>
      </c>
      <c r="AA55" s="139">
        <f t="shared" si="37"/>
        <v>48117968.177409917</v>
      </c>
      <c r="AB55" s="139">
        <f t="shared" si="38"/>
        <v>2480076.2543378938</v>
      </c>
      <c r="AC55" s="139">
        <f t="shared" si="39"/>
        <v>98182195.853888258</v>
      </c>
      <c r="AD55" s="129">
        <f t="shared" si="30"/>
        <v>2.0257845194320322E-3</v>
      </c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</row>
    <row r="56" spans="1:123" x14ac:dyDescent="0.2">
      <c r="A56" s="42" t="s">
        <v>78</v>
      </c>
      <c r="B56" s="64">
        <f>+censo2020!C47</f>
        <v>2377</v>
      </c>
      <c r="C56" s="125">
        <f t="shared" si="40"/>
        <v>4.1092987015860824E-4</v>
      </c>
      <c r="D56" s="125">
        <f t="shared" si="31"/>
        <v>3.4929038963481702E-4</v>
      </c>
      <c r="E56" s="126">
        <f>+'TERRITORIO INEGI 2020'!B44</f>
        <v>683.1</v>
      </c>
      <c r="F56" s="127">
        <f t="shared" si="41"/>
        <v>1.0647417872573896E-2</v>
      </c>
      <c r="G56" s="128">
        <f t="shared" si="32"/>
        <v>1.5971126808860844E-3</v>
      </c>
      <c r="H56" s="129">
        <f t="shared" si="33"/>
        <v>1.9464030705209014E-3</v>
      </c>
      <c r="I56" s="130">
        <f>+'COEF Art 14 F I'!N50</f>
        <v>1875</v>
      </c>
      <c r="J56" s="131">
        <f>+'COEF Art 14 F I'!O50</f>
        <v>790</v>
      </c>
      <c r="K56" s="132">
        <f t="shared" si="21"/>
        <v>7.3449904840534679E-4</v>
      </c>
      <c r="L56" s="132">
        <f>+'COEF Art 14 F I'!Q50</f>
        <v>2.1956719391999999</v>
      </c>
      <c r="M56" s="132">
        <f t="shared" si="34"/>
        <v>1.6127189499527224E-3</v>
      </c>
      <c r="N56" s="132">
        <f t="shared" si="22"/>
        <v>8.3644867266416574E-4</v>
      </c>
      <c r="O56" s="132">
        <f t="shared" si="23"/>
        <v>7.1098137176454088E-4</v>
      </c>
      <c r="P56" s="132">
        <f t="shared" si="24"/>
        <v>2.3734177215189876</v>
      </c>
      <c r="Q56" s="248">
        <f t="shared" si="25"/>
        <v>3.1538571893977414E-2</v>
      </c>
      <c r="R56" s="249">
        <f t="shared" si="26"/>
        <v>4.7307857840966118E-3</v>
      </c>
      <c r="S56" s="129">
        <f t="shared" si="27"/>
        <v>5.4417671558611522E-3</v>
      </c>
      <c r="T56" s="142">
        <v>939947</v>
      </c>
      <c r="U56" s="142">
        <v>222448</v>
      </c>
      <c r="V56" s="135">
        <f t="shared" si="35"/>
        <v>0.23666015211495967</v>
      </c>
      <c r="W56" s="136">
        <f t="shared" si="36"/>
        <v>52644.577517668549</v>
      </c>
      <c r="X56" s="261">
        <f t="shared" si="28"/>
        <v>3.3058837044061201E-5</v>
      </c>
      <c r="Y56" s="32"/>
      <c r="Z56" s="138">
        <f t="shared" si="29"/>
        <v>23583718.510949008</v>
      </c>
      <c r="AA56" s="139">
        <f t="shared" si="37"/>
        <v>65935523.19644209</v>
      </c>
      <c r="AB56" s="139">
        <f t="shared" si="38"/>
        <v>801119.06824912783</v>
      </c>
      <c r="AC56" s="139">
        <f t="shared" si="39"/>
        <v>90320360.775640219</v>
      </c>
      <c r="AD56" s="129">
        <f t="shared" si="30"/>
        <v>1.8635719751175443E-3</v>
      </c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</row>
    <row r="57" spans="1:123" x14ac:dyDescent="0.2">
      <c r="A57" s="42" t="s">
        <v>79</v>
      </c>
      <c r="B57" s="64">
        <f>+censo2020!C48</f>
        <v>34709</v>
      </c>
      <c r="C57" s="125">
        <f t="shared" si="40"/>
        <v>6.0004059164220159E-3</v>
      </c>
      <c r="D57" s="125">
        <f t="shared" si="31"/>
        <v>5.1003450289587131E-3</v>
      </c>
      <c r="E57" s="126">
        <f>+'TERRITORIO INEGI 2020'!B45</f>
        <v>1541.5</v>
      </c>
      <c r="F57" s="127">
        <f t="shared" si="41"/>
        <v>2.4027220978733218E-2</v>
      </c>
      <c r="G57" s="128">
        <f t="shared" si="32"/>
        <v>3.6040831468099827E-3</v>
      </c>
      <c r="H57" s="129">
        <f t="shared" si="33"/>
        <v>8.7044281757686949E-3</v>
      </c>
      <c r="I57" s="130">
        <f>+'COEF Art 14 F I'!N51</f>
        <v>9838</v>
      </c>
      <c r="J57" s="131">
        <f>+'COEF Art 14 F I'!O51</f>
        <v>7575</v>
      </c>
      <c r="K57" s="132">
        <f t="shared" si="21"/>
        <v>7.0428231540132936E-3</v>
      </c>
      <c r="L57" s="132">
        <f>+'COEF Art 14 F I'!Q51</f>
        <v>1.6303971907999999</v>
      </c>
      <c r="M57" s="132">
        <f t="shared" si="34"/>
        <v>1.1482599085604469E-2</v>
      </c>
      <c r="N57" s="132">
        <f t="shared" si="22"/>
        <v>5.9555353796581769E-3</v>
      </c>
      <c r="O57" s="132">
        <f t="shared" si="23"/>
        <v>5.0622050727094506E-3</v>
      </c>
      <c r="P57" s="132">
        <f t="shared" si="24"/>
        <v>1.2987458745874587</v>
      </c>
      <c r="Q57" s="248">
        <f t="shared" si="25"/>
        <v>1.7258061978010494E-2</v>
      </c>
      <c r="R57" s="249">
        <f t="shared" si="26"/>
        <v>2.5887092967015741E-3</v>
      </c>
      <c r="S57" s="129">
        <f t="shared" si="27"/>
        <v>7.6509143694110243E-3</v>
      </c>
      <c r="T57" s="142">
        <v>19089007</v>
      </c>
      <c r="U57" s="142">
        <v>7881801</v>
      </c>
      <c r="V57" s="135">
        <f t="shared" si="35"/>
        <v>0.41289738119955638</v>
      </c>
      <c r="W57" s="136">
        <f t="shared" si="36"/>
        <v>3254374.9920360446</v>
      </c>
      <c r="X57" s="261">
        <f t="shared" si="28"/>
        <v>2.0436264780713579E-3</v>
      </c>
      <c r="Y57" s="32"/>
      <c r="Z57" s="138">
        <f t="shared" si="29"/>
        <v>105467766.16066681</v>
      </c>
      <c r="AA57" s="139">
        <f t="shared" si="37"/>
        <v>92702798.085535035</v>
      </c>
      <c r="AB57" s="139">
        <f t="shared" si="38"/>
        <v>49523464.415269949</v>
      </c>
      <c r="AC57" s="139">
        <f t="shared" si="39"/>
        <v>247694028.66147178</v>
      </c>
      <c r="AD57" s="129">
        <f t="shared" si="30"/>
        <v>5.1106488753306098E-3</v>
      </c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</row>
    <row r="58" spans="1:123" x14ac:dyDescent="0.2">
      <c r="A58" s="42" t="s">
        <v>81</v>
      </c>
      <c r="B58" s="64">
        <f>+censo2020!C50</f>
        <v>412199</v>
      </c>
      <c r="C58" s="125">
        <f t="shared" si="40"/>
        <v>7.125994175410523E-2</v>
      </c>
      <c r="D58" s="125">
        <f>+C58*D$4</f>
        <v>6.0570950490989442E-2</v>
      </c>
      <c r="E58" s="126">
        <f>+'TERRITORIO INEGI 2020'!B47</f>
        <v>60.1</v>
      </c>
      <c r="F58" s="127">
        <f t="shared" si="41"/>
        <v>9.3677326034503168E-4</v>
      </c>
      <c r="G58" s="128">
        <f>+F58*G$4</f>
        <v>1.4051598905175474E-4</v>
      </c>
      <c r="H58" s="129">
        <f>+G58+D58</f>
        <v>6.07114664800412E-2</v>
      </c>
      <c r="I58" s="130">
        <f>+'COEF Art 14 F I'!N53</f>
        <v>47668</v>
      </c>
      <c r="J58" s="131">
        <f>+'COEF Art 14 F I'!O53</f>
        <v>40796</v>
      </c>
      <c r="K58" s="132">
        <f t="shared" si="21"/>
        <v>3.7929902757904463E-2</v>
      </c>
      <c r="L58" s="132">
        <f>+'COEF Art 14 F I'!Q53</f>
        <v>1.7340616191</v>
      </c>
      <c r="M58" s="132">
        <f t="shared" si="34"/>
        <v>6.5772788588677369E-2</v>
      </c>
      <c r="N58" s="132">
        <f t="shared" si="22"/>
        <v>3.4113545769418031E-2</v>
      </c>
      <c r="O58" s="132">
        <f t="shared" si="23"/>
        <v>2.8996513904005327E-2</v>
      </c>
      <c r="P58" s="132">
        <f t="shared" si="24"/>
        <v>1.1684478870477497</v>
      </c>
      <c r="Q58" s="248">
        <f t="shared" si="25"/>
        <v>1.5526629533395704E-2</v>
      </c>
      <c r="R58" s="249">
        <f t="shared" si="26"/>
        <v>2.3289944300093554E-3</v>
      </c>
      <c r="S58" s="129">
        <f t="shared" si="27"/>
        <v>3.1325508334014679E-2</v>
      </c>
      <c r="T58" s="126">
        <v>642295900</v>
      </c>
      <c r="U58" s="126">
        <v>306694612.58999997</v>
      </c>
      <c r="V58" s="135">
        <f>+U58/T58</f>
        <v>0.47749738491246785</v>
      </c>
      <c r="W58" s="136">
        <f>+V58*U58</f>
        <v>146445875.47846743</v>
      </c>
      <c r="X58" s="261">
        <f t="shared" si="28"/>
        <v>9.1962564075904835E-2</v>
      </c>
      <c r="Y58" s="32"/>
      <c r="Z58" s="138">
        <f t="shared" si="29"/>
        <v>735614404.60994816</v>
      </c>
      <c r="AA58" s="139">
        <f>+S58*AA$6</f>
        <v>379557544.86355048</v>
      </c>
      <c r="AB58" s="139">
        <f>+X58*AB$6</f>
        <v>2228540693.9178596</v>
      </c>
      <c r="AC58" s="139">
        <f>SUM(Z58:AB58)</f>
        <v>3343712643.3913584</v>
      </c>
      <c r="AD58" s="129">
        <f t="shared" si="30"/>
        <v>6.8990525741466399E-2</v>
      </c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</row>
    <row r="59" spans="1:123" x14ac:dyDescent="0.2">
      <c r="A59" s="42" t="s">
        <v>82</v>
      </c>
      <c r="B59" s="64">
        <f>+censo2020!C51</f>
        <v>132169</v>
      </c>
      <c r="C59" s="125">
        <f t="shared" si="40"/>
        <v>2.2849049225491413E-2</v>
      </c>
      <c r="D59" s="125">
        <f>+C59*D$4</f>
        <v>1.9421691841667702E-2</v>
      </c>
      <c r="E59" s="126">
        <f>+'TERRITORIO INEGI 2020'!B48</f>
        <v>70.8</v>
      </c>
      <c r="F59" s="127">
        <f t="shared" si="41"/>
        <v>1.1035531918873252E-3</v>
      </c>
      <c r="G59" s="128">
        <f>+F59*G$4</f>
        <v>1.6553297878309879E-4</v>
      </c>
      <c r="H59" s="129">
        <f>+G59+D59</f>
        <v>1.9587224820450801E-2</v>
      </c>
      <c r="I59" s="130">
        <f>+'COEF Art 14 F I'!N54</f>
        <v>4761</v>
      </c>
      <c r="J59" s="131">
        <f>+'COEF Art 14 F I'!O54</f>
        <v>6438</v>
      </c>
      <c r="K59" s="132">
        <f t="shared" si="21"/>
        <v>5.9857023716881298E-3</v>
      </c>
      <c r="L59" s="132">
        <f>+'COEF Art 14 F I'!Q54</f>
        <v>1.903799258</v>
      </c>
      <c r="M59" s="132">
        <f t="shared" si="34"/>
        <v>1.1395575733828702E-2</v>
      </c>
      <c r="N59" s="132">
        <f t="shared" si="22"/>
        <v>5.9104000713108909E-3</v>
      </c>
      <c r="O59" s="132">
        <f t="shared" si="23"/>
        <v>5.0238400606142574E-3</v>
      </c>
      <c r="P59" s="132">
        <f t="shared" si="24"/>
        <v>0.73951537744641194</v>
      </c>
      <c r="Q59" s="248">
        <f t="shared" si="25"/>
        <v>9.8268664158151723E-3</v>
      </c>
      <c r="R59" s="249">
        <f t="shared" si="26"/>
        <v>1.4740299623722758E-3</v>
      </c>
      <c r="S59" s="129">
        <f t="shared" si="27"/>
        <v>6.497870022986533E-3</v>
      </c>
      <c r="T59" s="126">
        <v>1119704293</v>
      </c>
      <c r="U59" s="126">
        <v>671271036.40999997</v>
      </c>
      <c r="V59" s="135">
        <f>+U59/T59</f>
        <v>0.5995074240641497</v>
      </c>
      <c r="W59" s="136">
        <f>+V59*U59</f>
        <v>402431969.88703114</v>
      </c>
      <c r="X59" s="261">
        <f t="shared" si="28"/>
        <v>0.25271231228612001</v>
      </c>
      <c r="Y59" s="32"/>
      <c r="Z59" s="138">
        <f t="shared" si="29"/>
        <v>237329874.56321675</v>
      </c>
      <c r="AA59" s="139">
        <f>+S59*AA$6</f>
        <v>78731861.793578357</v>
      </c>
      <c r="AB59" s="139">
        <f>+X59*AB$6</f>
        <v>6124010106.0998554</v>
      </c>
      <c r="AC59" s="139">
        <f>SUM(Z59:AB59)</f>
        <v>6440071842.4566507</v>
      </c>
      <c r="AD59" s="129">
        <f t="shared" si="30"/>
        <v>0.13287742985391937</v>
      </c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</row>
    <row r="60" spans="1:123" x14ac:dyDescent="0.2">
      <c r="A60" s="42" t="s">
        <v>85</v>
      </c>
      <c r="B60" s="64">
        <f>+censo2020!C54</f>
        <v>1552</v>
      </c>
      <c r="C60" s="125">
        <f t="shared" si="40"/>
        <v>2.6830591438206137E-4</v>
      </c>
      <c r="D60" s="125">
        <f t="shared" si="31"/>
        <v>2.2806002722475217E-4</v>
      </c>
      <c r="E60" s="126">
        <f>+'TERRITORIO INEGI 2020'!B51</f>
        <v>1764.9</v>
      </c>
      <c r="F60" s="127">
        <f t="shared" si="41"/>
        <v>2.7509336558784469E-2</v>
      </c>
      <c r="G60" s="128">
        <f t="shared" si="32"/>
        <v>4.1264004838176705E-3</v>
      </c>
      <c r="H60" s="129">
        <f t="shared" si="33"/>
        <v>4.3544605110424229E-3</v>
      </c>
      <c r="I60" s="130">
        <f>+'COEF Art 14 F I'!N57</f>
        <v>549</v>
      </c>
      <c r="J60" s="131">
        <f>+'COEF Art 14 F I'!O57</f>
        <v>170</v>
      </c>
      <c r="K60" s="132">
        <f t="shared" si="21"/>
        <v>1.5805675725178347E-4</v>
      </c>
      <c r="L60" s="132">
        <f>+'COEF Art 14 F I'!Q57</f>
        <v>2.1071899398</v>
      </c>
      <c r="M60" s="132">
        <f t="shared" si="34"/>
        <v>3.3305560879836883E-4</v>
      </c>
      <c r="N60" s="132">
        <f t="shared" si="22"/>
        <v>1.7274176750444836E-4</v>
      </c>
      <c r="O60" s="132">
        <f t="shared" si="23"/>
        <v>1.468305023787811E-4</v>
      </c>
      <c r="P60" s="132">
        <f t="shared" si="24"/>
        <v>3.2294117647058824</v>
      </c>
      <c r="Q60" s="248">
        <f t="shared" si="25"/>
        <v>4.2913236129057078E-2</v>
      </c>
      <c r="R60" s="249">
        <f t="shared" si="26"/>
        <v>6.4369854193585619E-3</v>
      </c>
      <c r="S60" s="129">
        <f t="shared" si="27"/>
        <v>6.5838159217373434E-3</v>
      </c>
      <c r="T60" s="126">
        <v>4524382</v>
      </c>
      <c r="U60" s="126">
        <v>1456869</v>
      </c>
      <c r="V60" s="135">
        <f t="shared" si="35"/>
        <v>0.32200397755980814</v>
      </c>
      <c r="W60" s="136">
        <f t="shared" si="36"/>
        <v>469117.61278358015</v>
      </c>
      <c r="X60" s="261">
        <f t="shared" si="28"/>
        <v>2.9458841625818778E-4</v>
      </c>
      <c r="Y60" s="32"/>
      <c r="Z60" s="138">
        <f t="shared" si="29"/>
        <v>52761102.011611775</v>
      </c>
      <c r="AA60" s="139">
        <f t="shared" si="37"/>
        <v>79773230.826543972</v>
      </c>
      <c r="AB60" s="139">
        <f t="shared" si="38"/>
        <v>7138799.1427285103</v>
      </c>
      <c r="AC60" s="139">
        <f t="shared" si="39"/>
        <v>139673131.98088425</v>
      </c>
      <c r="AD60" s="129">
        <f t="shared" si="30"/>
        <v>2.8818633163240361E-3</v>
      </c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</row>
    <row r="61" spans="1:123" x14ac:dyDescent="0.2">
      <c r="A61" s="42" t="s">
        <v>86</v>
      </c>
      <c r="B61" s="64">
        <f>+censo2020!C55</f>
        <v>3573</v>
      </c>
      <c r="C61" s="125">
        <f t="shared" si="40"/>
        <v>6.1769138665406279E-4</v>
      </c>
      <c r="D61" s="125">
        <f t="shared" si="31"/>
        <v>5.2503767865595338E-4</v>
      </c>
      <c r="E61" s="126">
        <f>+'TERRITORIO INEGI 2020'!B52</f>
        <v>879.3</v>
      </c>
      <c r="F61" s="127">
        <f t="shared" si="41"/>
        <v>1.3705569514498941E-2</v>
      </c>
      <c r="G61" s="128">
        <f t="shared" si="32"/>
        <v>2.0558354271748409E-3</v>
      </c>
      <c r="H61" s="129">
        <f t="shared" si="33"/>
        <v>2.5808731058307942E-3</v>
      </c>
      <c r="I61" s="130">
        <f>+'COEF Art 14 F I'!N58</f>
        <v>1377</v>
      </c>
      <c r="J61" s="131">
        <f>+'COEF Art 14 F I'!O58</f>
        <v>417</v>
      </c>
      <c r="K61" s="132">
        <f t="shared" si="21"/>
        <v>3.8770392808231595E-4</v>
      </c>
      <c r="L61" s="132">
        <f>+'COEF Art 14 F I'!Q58</f>
        <v>1.7545098130000001</v>
      </c>
      <c r="M61" s="132">
        <f t="shared" si="34"/>
        <v>6.8023034635906966E-4</v>
      </c>
      <c r="N61" s="132">
        <f t="shared" si="22"/>
        <v>3.5280652610587197E-4</v>
      </c>
      <c r="O61" s="132">
        <f t="shared" si="23"/>
        <v>2.9988554718999119E-4</v>
      </c>
      <c r="P61" s="132">
        <f t="shared" si="24"/>
        <v>3.3021582733812949</v>
      </c>
      <c r="Q61" s="248">
        <f t="shared" si="25"/>
        <v>4.3879910041151653E-2</v>
      </c>
      <c r="R61" s="249">
        <f t="shared" si="26"/>
        <v>6.5819865061727476E-3</v>
      </c>
      <c r="S61" s="129">
        <f t="shared" si="27"/>
        <v>6.8818720533627385E-3</v>
      </c>
      <c r="T61" s="126">
        <v>2896776</v>
      </c>
      <c r="U61" s="126">
        <v>668168</v>
      </c>
      <c r="V61" s="135">
        <f t="shared" si="35"/>
        <v>0.23065918800763333</v>
      </c>
      <c r="W61" s="136">
        <f t="shared" si="36"/>
        <v>154119.08833268433</v>
      </c>
      <c r="X61" s="261">
        <f t="shared" si="28"/>
        <v>9.6781056412875653E-5</v>
      </c>
      <c r="Y61" s="32"/>
      <c r="Z61" s="138">
        <f t="shared" si="29"/>
        <v>31271315.670552704</v>
      </c>
      <c r="AA61" s="139">
        <f t="shared" si="37"/>
        <v>83384647.195114776</v>
      </c>
      <c r="AB61" s="139">
        <f t="shared" si="38"/>
        <v>2345307.8411171008</v>
      </c>
      <c r="AC61" s="139">
        <f t="shared" si="39"/>
        <v>117001270.70678458</v>
      </c>
      <c r="AD61" s="129">
        <f t="shared" si="30"/>
        <v>2.4140768180048212E-3</v>
      </c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</row>
    <row r="62" spans="1:123" ht="14.25" x14ac:dyDescent="0.2">
      <c r="A62" s="143"/>
      <c r="B62" s="144"/>
      <c r="C62" s="145"/>
      <c r="D62" s="145"/>
      <c r="E62" s="146"/>
      <c r="F62" s="147"/>
      <c r="G62" s="148"/>
      <c r="H62" s="149"/>
      <c r="I62" s="150"/>
      <c r="J62" s="151"/>
      <c r="K62" s="151"/>
      <c r="L62" s="151"/>
      <c r="M62" s="152"/>
      <c r="N62" s="152"/>
      <c r="O62" s="152"/>
      <c r="P62" s="152"/>
      <c r="Q62" s="153"/>
      <c r="R62" s="154"/>
      <c r="S62" s="149"/>
      <c r="T62" s="146"/>
      <c r="U62" s="146"/>
      <c r="V62" s="155"/>
      <c r="W62" s="156"/>
      <c r="X62" s="262"/>
      <c r="Y62" s="32"/>
      <c r="Z62" s="158"/>
      <c r="AA62" s="159"/>
      <c r="AB62" s="159"/>
      <c r="AC62" s="159">
        <f>SUM(AC23:AC61)</f>
        <v>32061902546.779892</v>
      </c>
      <c r="AD62" s="265" t="s">
        <v>113</v>
      </c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</row>
    <row r="63" spans="1:123" ht="13.5" thickBot="1" x14ac:dyDescent="0.25">
      <c r="A63" s="66" t="s">
        <v>87</v>
      </c>
      <c r="B63" s="160">
        <f>SUM(B9:B61)</f>
        <v>5784442</v>
      </c>
      <c r="C63" s="161">
        <f>SUM(C9:C61)</f>
        <v>0.99999999999999989</v>
      </c>
      <c r="D63" s="161">
        <f>SUM(D9:D61)</f>
        <v>0.85</v>
      </c>
      <c r="E63" s="160">
        <f>SUM(E9:E61)</f>
        <v>64156.400000000009</v>
      </c>
      <c r="F63" s="162">
        <f>+E63/$E$63</f>
        <v>1</v>
      </c>
      <c r="G63" s="163">
        <f t="shared" ref="G63:R63" si="42">SUM(G9:G61)</f>
        <v>0.15000000000000002</v>
      </c>
      <c r="H63" s="164">
        <f t="shared" si="42"/>
        <v>0.99999999999999978</v>
      </c>
      <c r="I63" s="165">
        <f t="shared" si="42"/>
        <v>964355</v>
      </c>
      <c r="J63" s="165">
        <f t="shared" si="42"/>
        <v>1075563</v>
      </c>
      <c r="K63" s="253">
        <f t="shared" si="42"/>
        <v>0.99999999999999989</v>
      </c>
      <c r="L63" s="253">
        <f t="shared" si="42"/>
        <v>98.366423307600002</v>
      </c>
      <c r="M63" s="258">
        <f t="shared" si="42"/>
        <v>1.9280548856824227</v>
      </c>
      <c r="N63" s="166">
        <f t="shared" si="42"/>
        <v>1</v>
      </c>
      <c r="O63" s="166">
        <f t="shared" si="42"/>
        <v>0.85000000000000031</v>
      </c>
      <c r="P63" s="166">
        <f t="shared" si="42"/>
        <v>75.254444922162563</v>
      </c>
      <c r="Q63" s="255">
        <f t="shared" si="42"/>
        <v>1</v>
      </c>
      <c r="R63" s="253">
        <f t="shared" si="42"/>
        <v>0.15</v>
      </c>
      <c r="S63" s="164">
        <f t="shared" ref="S63:U63" si="43">SUM(S9:S61)</f>
        <v>1</v>
      </c>
      <c r="T63" s="167">
        <f t="shared" si="43"/>
        <v>10470096607</v>
      </c>
      <c r="U63" s="167">
        <f t="shared" si="43"/>
        <v>4297803274.71</v>
      </c>
      <c r="V63" s="168">
        <f>+U63/$E$63</f>
        <v>66989.470648446601</v>
      </c>
      <c r="W63" s="169">
        <f>SUM(W9:W61)</f>
        <v>1592450982.0930254</v>
      </c>
      <c r="X63" s="263">
        <f>SUM(X9:X61)</f>
        <v>0.99999999999999978</v>
      </c>
      <c r="Y63" s="32"/>
      <c r="Z63" s="171">
        <f>SUM(Z9:Z61)</f>
        <v>12116564584.250002</v>
      </c>
      <c r="AA63" s="172">
        <f>SUM(AA9:AA61)</f>
        <v>12116564584.250002</v>
      </c>
      <c r="AB63" s="172">
        <f>SUM(AB9:AB61)</f>
        <v>24233129168.499996</v>
      </c>
      <c r="AC63" s="172">
        <f>+AC62+AC21</f>
        <v>48466258336.999992</v>
      </c>
      <c r="AD63" s="170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</row>
    <row r="64" spans="1:123" ht="15.75" customHeight="1" thickTop="1" x14ac:dyDescent="0.2">
      <c r="A64" s="32" t="s">
        <v>88</v>
      </c>
      <c r="B64" s="32"/>
      <c r="C64" s="32"/>
      <c r="D64" s="173"/>
      <c r="E64" s="32"/>
      <c r="F64" s="174"/>
      <c r="G64" s="173"/>
      <c r="H64" s="175"/>
      <c r="I64" s="32"/>
      <c r="J64" s="32"/>
      <c r="K64" s="32"/>
      <c r="L64" s="32"/>
      <c r="M64" s="32"/>
      <c r="N64" s="32"/>
      <c r="O64" s="32"/>
      <c r="P64" s="32"/>
      <c r="Q64" s="53"/>
      <c r="R64" s="32"/>
      <c r="S64" s="175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</row>
    <row r="65" spans="1:123" s="4" customFormat="1" x14ac:dyDescent="0.2">
      <c r="A65" s="32" t="s">
        <v>241</v>
      </c>
      <c r="B65" s="32"/>
      <c r="C65" s="32"/>
      <c r="D65" s="173"/>
      <c r="E65" s="32"/>
      <c r="F65" s="174"/>
      <c r="G65" s="173"/>
      <c r="H65" s="175"/>
      <c r="I65" s="32"/>
      <c r="J65" s="32"/>
      <c r="K65" s="32"/>
      <c r="L65" s="32"/>
      <c r="M65" s="32"/>
      <c r="N65" s="32"/>
      <c r="O65" s="32"/>
      <c r="P65" s="32"/>
      <c r="Q65" s="53"/>
      <c r="R65" s="53"/>
      <c r="S65" s="175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</row>
    <row r="66" spans="1:123" x14ac:dyDescent="0.2">
      <c r="A66" s="32"/>
      <c r="B66" s="32"/>
      <c r="C66" s="32"/>
      <c r="D66" s="173"/>
      <c r="E66" s="32"/>
      <c r="F66" s="174"/>
      <c r="G66" s="173"/>
      <c r="H66" s="175"/>
      <c r="I66" s="32"/>
      <c r="J66" s="32"/>
      <c r="K66" s="32"/>
      <c r="L66" s="32"/>
      <c r="M66" s="32"/>
      <c r="N66" s="32"/>
      <c r="O66" s="32"/>
      <c r="P66" s="32"/>
      <c r="Q66" s="53"/>
      <c r="R66" s="32"/>
      <c r="S66" s="175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</row>
    <row r="67" spans="1:123" x14ac:dyDescent="0.2">
      <c r="A67" s="32"/>
      <c r="B67" s="32"/>
      <c r="C67" s="32"/>
      <c r="D67" s="173"/>
      <c r="E67" s="32"/>
      <c r="F67" s="174"/>
      <c r="G67" s="173"/>
      <c r="H67" s="175"/>
      <c r="I67" s="32"/>
      <c r="J67" s="32"/>
      <c r="K67" s="32"/>
      <c r="L67" s="32"/>
      <c r="M67" s="32"/>
      <c r="N67" s="32"/>
      <c r="O67" s="32"/>
      <c r="P67" s="32"/>
      <c r="Q67" s="53"/>
      <c r="R67" s="32"/>
      <c r="S67" s="175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</row>
    <row r="68" spans="1:123" x14ac:dyDescent="0.2">
      <c r="A68" s="32"/>
      <c r="B68" s="32"/>
      <c r="C68" s="32"/>
      <c r="D68" s="173"/>
      <c r="E68" s="32"/>
      <c r="F68" s="174"/>
      <c r="G68" s="173"/>
      <c r="H68" s="175"/>
      <c r="I68" s="32"/>
      <c r="J68" s="32"/>
      <c r="K68" s="32"/>
      <c r="L68" s="32"/>
      <c r="M68" s="32"/>
      <c r="N68" s="32"/>
      <c r="O68" s="32"/>
      <c r="P68" s="32"/>
      <c r="Q68" s="53"/>
      <c r="R68" s="32"/>
      <c r="S68" s="175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</row>
    <row r="69" spans="1:123" x14ac:dyDescent="0.2">
      <c r="A69" s="32"/>
      <c r="B69" s="32"/>
      <c r="C69" s="32"/>
      <c r="D69" s="32"/>
      <c r="E69" s="32"/>
      <c r="F69" s="174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5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</row>
    <row r="70" spans="1:123" x14ac:dyDescent="0.2">
      <c r="A70" s="32"/>
      <c r="B70" s="32"/>
      <c r="C70" s="32"/>
      <c r="D70" s="32"/>
      <c r="E70" s="32"/>
      <c r="F70" s="174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5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</row>
    <row r="71" spans="1:123" x14ac:dyDescent="0.2">
      <c r="A71" s="32"/>
      <c r="B71" s="32"/>
      <c r="C71" s="32"/>
      <c r="D71" s="32"/>
      <c r="E71" s="32"/>
      <c r="F71" s="174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5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</row>
    <row r="72" spans="1:123" x14ac:dyDescent="0.2">
      <c r="A72" s="32"/>
      <c r="B72" s="32"/>
      <c r="C72" s="32"/>
      <c r="D72" s="32"/>
      <c r="E72" s="32"/>
      <c r="F72" s="174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5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</row>
    <row r="73" spans="1:123" x14ac:dyDescent="0.2">
      <c r="A73" s="32"/>
      <c r="B73" s="32"/>
      <c r="C73" s="32"/>
      <c r="D73" s="32"/>
      <c r="E73" s="32"/>
      <c r="F73" s="174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5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</row>
    <row r="74" spans="1:123" x14ac:dyDescent="0.2">
      <c r="A74" s="32"/>
      <c r="B74" s="32"/>
      <c r="C74" s="32"/>
      <c r="D74" s="32"/>
      <c r="E74" s="32"/>
      <c r="F74" s="174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5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</row>
    <row r="75" spans="1:123" x14ac:dyDescent="0.2">
      <c r="A75" s="32"/>
      <c r="B75" s="32"/>
      <c r="C75" s="32"/>
      <c r="D75" s="32"/>
      <c r="E75" s="32"/>
      <c r="F75" s="174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5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</row>
    <row r="76" spans="1:123" x14ac:dyDescent="0.2">
      <c r="A76" s="32"/>
      <c r="B76" s="32"/>
      <c r="C76" s="32"/>
      <c r="D76" s="32"/>
      <c r="E76" s="32"/>
      <c r="F76" s="174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5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</row>
    <row r="77" spans="1:123" x14ac:dyDescent="0.2">
      <c r="A77" s="32"/>
      <c r="B77" s="32"/>
      <c r="C77" s="32"/>
      <c r="D77" s="32"/>
      <c r="E77" s="32"/>
      <c r="F77" s="174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5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</row>
    <row r="78" spans="1:123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5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</row>
    <row r="79" spans="1:123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5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</row>
    <row r="80" spans="1:123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5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</row>
    <row r="81" spans="1:123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5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</row>
    <row r="82" spans="1:123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5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</row>
    <row r="83" spans="1:123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5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</row>
    <row r="84" spans="1:123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5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</row>
    <row r="85" spans="1:123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5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</row>
    <row r="86" spans="1:123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5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</row>
    <row r="87" spans="1:123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5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</row>
    <row r="88" spans="1:123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5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</row>
    <row r="89" spans="1:123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5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</row>
    <row r="90" spans="1:123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5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</row>
    <row r="91" spans="1:123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5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</row>
    <row r="92" spans="1:123" x14ac:dyDescent="0.2">
      <c r="A92" s="32"/>
      <c r="B92" s="32"/>
      <c r="C92" s="32"/>
      <c r="D92" s="173"/>
      <c r="E92" s="32"/>
      <c r="F92" s="32"/>
      <c r="G92" s="173"/>
      <c r="H92" s="175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175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</row>
    <row r="93" spans="1:123" x14ac:dyDescent="0.2">
      <c r="A93" s="32"/>
      <c r="B93" s="32"/>
      <c r="C93" s="32"/>
      <c r="D93" s="173"/>
      <c r="E93" s="32"/>
      <c r="F93" s="32"/>
      <c r="G93" s="173"/>
      <c r="H93" s="175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175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</row>
    <row r="94" spans="1:123" x14ac:dyDescent="0.2">
      <c r="A94" s="32"/>
      <c r="B94" s="32"/>
      <c r="C94" s="32"/>
      <c r="D94" s="173"/>
      <c r="E94" s="32"/>
      <c r="F94" s="32"/>
      <c r="G94" s="173"/>
      <c r="H94" s="175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175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</row>
    <row r="95" spans="1:123" x14ac:dyDescent="0.2">
      <c r="A95" s="32"/>
      <c r="B95" s="32"/>
      <c r="C95" s="32"/>
      <c r="D95" s="173"/>
      <c r="E95" s="32"/>
      <c r="F95" s="32"/>
      <c r="G95" s="173"/>
      <c r="H95" s="175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175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</row>
    <row r="96" spans="1:123" x14ac:dyDescent="0.2">
      <c r="A96" s="32"/>
      <c r="B96" s="32"/>
      <c r="C96" s="32"/>
      <c r="D96" s="173"/>
      <c r="E96" s="32"/>
      <c r="F96" s="32"/>
      <c r="G96" s="173"/>
      <c r="H96" s="175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175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</row>
    <row r="97" spans="1:123" x14ac:dyDescent="0.2">
      <c r="A97" s="32"/>
      <c r="B97" s="32"/>
      <c r="C97" s="32"/>
      <c r="D97" s="173"/>
      <c r="E97" s="32"/>
      <c r="F97" s="32"/>
      <c r="G97" s="173"/>
      <c r="H97" s="175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175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</row>
    <row r="98" spans="1:123" x14ac:dyDescent="0.2">
      <c r="A98" s="32"/>
      <c r="B98" s="32"/>
      <c r="C98" s="32"/>
      <c r="D98" s="173"/>
      <c r="E98" s="32"/>
      <c r="F98" s="32"/>
      <c r="G98" s="173"/>
      <c r="H98" s="175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175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</row>
    <row r="99" spans="1:123" x14ac:dyDescent="0.2">
      <c r="A99" s="32"/>
      <c r="B99" s="32"/>
      <c r="C99" s="32"/>
      <c r="D99" s="173"/>
      <c r="E99" s="32"/>
      <c r="F99" s="32"/>
      <c r="G99" s="173"/>
      <c r="H99" s="175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175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</row>
    <row r="100" spans="1:123" x14ac:dyDescent="0.2">
      <c r="A100" s="32"/>
      <c r="B100" s="32"/>
      <c r="C100" s="32"/>
      <c r="D100" s="173"/>
      <c r="E100" s="32"/>
      <c r="F100" s="32"/>
      <c r="G100" s="173"/>
      <c r="H100" s="175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175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</row>
    <row r="101" spans="1:123" x14ac:dyDescent="0.2">
      <c r="A101" s="32"/>
      <c r="B101" s="32"/>
      <c r="C101" s="32"/>
      <c r="D101" s="173"/>
      <c r="E101" s="32"/>
      <c r="F101" s="32"/>
      <c r="G101" s="173"/>
      <c r="H101" s="175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175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</row>
    <row r="102" spans="1:123" x14ac:dyDescent="0.2">
      <c r="A102" s="32"/>
      <c r="B102" s="32"/>
      <c r="C102" s="32"/>
      <c r="D102" s="173"/>
      <c r="E102" s="32"/>
      <c r="F102" s="32"/>
      <c r="G102" s="173"/>
      <c r="H102" s="175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175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</row>
    <row r="103" spans="1:123" x14ac:dyDescent="0.2">
      <c r="A103" s="32"/>
      <c r="B103" s="32"/>
      <c r="C103" s="32"/>
      <c r="D103" s="173"/>
      <c r="E103" s="32"/>
      <c r="F103" s="32"/>
      <c r="G103" s="173"/>
      <c r="H103" s="175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175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</row>
    <row r="104" spans="1:123" x14ac:dyDescent="0.2">
      <c r="A104" s="32"/>
      <c r="B104" s="32"/>
      <c r="C104" s="32"/>
      <c r="D104" s="173"/>
      <c r="E104" s="32"/>
      <c r="F104" s="32"/>
      <c r="G104" s="173"/>
      <c r="H104" s="175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175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</row>
    <row r="105" spans="1:123" x14ac:dyDescent="0.2">
      <c r="A105" s="32"/>
      <c r="B105" s="32"/>
      <c r="C105" s="32"/>
      <c r="D105" s="173"/>
      <c r="E105" s="32"/>
      <c r="F105" s="32"/>
      <c r="G105" s="173"/>
      <c r="H105" s="175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175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</row>
    <row r="106" spans="1:123" x14ac:dyDescent="0.2">
      <c r="A106" s="32"/>
      <c r="B106" s="32"/>
      <c r="C106" s="32"/>
      <c r="D106" s="173"/>
      <c r="E106" s="32"/>
      <c r="F106" s="32"/>
      <c r="G106" s="173"/>
      <c r="H106" s="175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175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</row>
    <row r="107" spans="1:123" x14ac:dyDescent="0.2">
      <c r="A107" s="32"/>
      <c r="B107" s="32"/>
      <c r="C107" s="32"/>
      <c r="D107" s="173"/>
      <c r="E107" s="32"/>
      <c r="F107" s="32"/>
      <c r="G107" s="173"/>
      <c r="H107" s="175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175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</row>
    <row r="108" spans="1:123" x14ac:dyDescent="0.2">
      <c r="A108" s="32"/>
      <c r="B108" s="32"/>
      <c r="C108" s="32"/>
      <c r="D108" s="173"/>
      <c r="E108" s="32"/>
      <c r="F108" s="32"/>
      <c r="G108" s="173"/>
      <c r="H108" s="175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175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</row>
    <row r="109" spans="1:123" x14ac:dyDescent="0.2">
      <c r="A109" s="32"/>
      <c r="B109" s="32"/>
      <c r="C109" s="32"/>
      <c r="D109" s="173"/>
      <c r="E109" s="32"/>
      <c r="F109" s="32"/>
      <c r="G109" s="173"/>
      <c r="H109" s="175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175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</row>
    <row r="110" spans="1:123" x14ac:dyDescent="0.2">
      <c r="A110" s="32"/>
      <c r="B110" s="32"/>
      <c r="C110" s="32"/>
      <c r="D110" s="173"/>
      <c r="E110" s="32"/>
      <c r="F110" s="32"/>
      <c r="G110" s="173"/>
      <c r="H110" s="175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175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</row>
    <row r="111" spans="1:123" x14ac:dyDescent="0.2">
      <c r="A111" s="32"/>
      <c r="B111" s="32"/>
      <c r="C111" s="32"/>
      <c r="D111" s="173"/>
      <c r="E111" s="32"/>
      <c r="F111" s="32"/>
      <c r="G111" s="173"/>
      <c r="H111" s="175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175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</row>
    <row r="112" spans="1:123" x14ac:dyDescent="0.2">
      <c r="A112" s="32"/>
      <c r="B112" s="32"/>
      <c r="C112" s="32"/>
      <c r="D112" s="173"/>
      <c r="E112" s="32"/>
      <c r="F112" s="32"/>
      <c r="G112" s="173"/>
      <c r="H112" s="175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175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</row>
    <row r="113" spans="1:123" x14ac:dyDescent="0.2">
      <c r="A113" s="32"/>
      <c r="B113" s="32"/>
      <c r="C113" s="32"/>
      <c r="D113" s="173"/>
      <c r="E113" s="32"/>
      <c r="F113" s="32"/>
      <c r="G113" s="173"/>
      <c r="H113" s="175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175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</row>
    <row r="114" spans="1:123" x14ac:dyDescent="0.2">
      <c r="A114" s="32"/>
      <c r="B114" s="32"/>
      <c r="C114" s="32"/>
      <c r="D114" s="173"/>
      <c r="E114" s="32"/>
      <c r="F114" s="32"/>
      <c r="G114" s="173"/>
      <c r="H114" s="175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175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</row>
    <row r="115" spans="1:123" x14ac:dyDescent="0.2">
      <c r="A115" s="32"/>
      <c r="B115" s="32"/>
      <c r="C115" s="32"/>
      <c r="D115" s="173"/>
      <c r="E115" s="32"/>
      <c r="F115" s="32"/>
      <c r="G115" s="173"/>
      <c r="H115" s="175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175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</row>
    <row r="116" spans="1:123" x14ac:dyDescent="0.2">
      <c r="A116" s="32"/>
      <c r="B116" s="32"/>
      <c r="C116" s="32"/>
      <c r="D116" s="173"/>
      <c r="E116" s="32"/>
      <c r="F116" s="32"/>
      <c r="G116" s="173"/>
      <c r="H116" s="175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175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</row>
    <row r="117" spans="1:123" x14ac:dyDescent="0.2">
      <c r="A117" s="32"/>
      <c r="B117" s="32"/>
      <c r="C117" s="32"/>
      <c r="D117" s="173"/>
      <c r="E117" s="32"/>
      <c r="F117" s="32"/>
      <c r="G117" s="173"/>
      <c r="H117" s="175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175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</row>
    <row r="118" spans="1:123" x14ac:dyDescent="0.2">
      <c r="A118" s="32"/>
      <c r="B118" s="32"/>
      <c r="C118" s="32"/>
      <c r="D118" s="173"/>
      <c r="E118" s="32"/>
      <c r="F118" s="32"/>
      <c r="G118" s="173"/>
      <c r="H118" s="175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175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</row>
    <row r="119" spans="1:123" x14ac:dyDescent="0.2">
      <c r="A119" s="32"/>
      <c r="B119" s="32"/>
      <c r="C119" s="32"/>
      <c r="D119" s="173"/>
      <c r="E119" s="32"/>
      <c r="F119" s="32"/>
      <c r="G119" s="173"/>
      <c r="H119" s="175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175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</row>
    <row r="120" spans="1:123" x14ac:dyDescent="0.2">
      <c r="A120" s="32"/>
      <c r="B120" s="32"/>
      <c r="C120" s="32"/>
      <c r="D120" s="173"/>
      <c r="E120" s="32"/>
      <c r="F120" s="32"/>
      <c r="G120" s="173"/>
      <c r="H120" s="175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175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</row>
    <row r="121" spans="1:123" x14ac:dyDescent="0.2">
      <c r="A121" s="32"/>
      <c r="B121" s="32"/>
      <c r="C121" s="32"/>
      <c r="D121" s="173"/>
      <c r="E121" s="32"/>
      <c r="F121" s="32"/>
      <c r="G121" s="173"/>
      <c r="H121" s="175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175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</row>
    <row r="122" spans="1:123" x14ac:dyDescent="0.2">
      <c r="A122" s="32"/>
      <c r="B122" s="32"/>
      <c r="C122" s="32"/>
      <c r="D122" s="173"/>
      <c r="E122" s="32"/>
      <c r="F122" s="32"/>
      <c r="G122" s="173"/>
      <c r="H122" s="175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175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</row>
    <row r="123" spans="1:123" x14ac:dyDescent="0.2">
      <c r="A123" s="32"/>
      <c r="B123" s="32"/>
      <c r="C123" s="32"/>
      <c r="D123" s="173"/>
      <c r="E123" s="32"/>
      <c r="F123" s="32"/>
      <c r="G123" s="173"/>
      <c r="H123" s="175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175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</row>
    <row r="124" spans="1:123" x14ac:dyDescent="0.2">
      <c r="A124" s="32"/>
      <c r="B124" s="32"/>
      <c r="C124" s="32"/>
      <c r="D124" s="173"/>
      <c r="E124" s="32"/>
      <c r="F124" s="32"/>
      <c r="G124" s="173"/>
      <c r="H124" s="175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175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</row>
    <row r="125" spans="1:123" x14ac:dyDescent="0.2">
      <c r="A125" s="32"/>
      <c r="B125" s="32"/>
      <c r="C125" s="32"/>
      <c r="D125" s="173"/>
      <c r="E125" s="32"/>
      <c r="F125" s="32"/>
      <c r="G125" s="173"/>
      <c r="H125" s="175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175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</row>
    <row r="126" spans="1:123" x14ac:dyDescent="0.2">
      <c r="A126" s="32"/>
      <c r="B126" s="32"/>
      <c r="C126" s="32"/>
      <c r="D126" s="173"/>
      <c r="E126" s="32"/>
      <c r="F126" s="32"/>
      <c r="G126" s="173"/>
      <c r="H126" s="175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175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</row>
    <row r="127" spans="1:123" x14ac:dyDescent="0.2">
      <c r="A127" s="32"/>
      <c r="B127" s="32"/>
      <c r="C127" s="32"/>
      <c r="D127" s="173"/>
      <c r="E127" s="32"/>
      <c r="F127" s="32"/>
      <c r="G127" s="173"/>
      <c r="H127" s="175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175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</row>
    <row r="128" spans="1:123" x14ac:dyDescent="0.2">
      <c r="A128" s="32"/>
      <c r="B128" s="32"/>
      <c r="C128" s="32"/>
      <c r="D128" s="173"/>
      <c r="E128" s="32"/>
      <c r="F128" s="32"/>
      <c r="G128" s="173"/>
      <c r="H128" s="175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175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</row>
    <row r="129" spans="1:123" x14ac:dyDescent="0.2">
      <c r="A129" s="32"/>
      <c r="B129" s="32"/>
      <c r="C129" s="32"/>
      <c r="D129" s="173"/>
      <c r="E129" s="32"/>
      <c r="F129" s="32"/>
      <c r="G129" s="173"/>
      <c r="H129" s="175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175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</row>
    <row r="130" spans="1:123" x14ac:dyDescent="0.2">
      <c r="A130" s="32"/>
      <c r="B130" s="32"/>
      <c r="C130" s="32"/>
      <c r="D130" s="173"/>
      <c r="E130" s="32"/>
      <c r="F130" s="32"/>
      <c r="G130" s="173"/>
      <c r="H130" s="175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175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</row>
    <row r="131" spans="1:123" x14ac:dyDescent="0.2">
      <c r="A131" s="32"/>
      <c r="B131" s="32"/>
      <c r="C131" s="32"/>
      <c r="D131" s="173"/>
      <c r="E131" s="32"/>
      <c r="F131" s="32"/>
      <c r="G131" s="173"/>
      <c r="H131" s="175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175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</row>
    <row r="132" spans="1:123" x14ac:dyDescent="0.2">
      <c r="A132" s="32"/>
      <c r="B132" s="32"/>
      <c r="C132" s="32"/>
      <c r="D132" s="173"/>
      <c r="E132" s="32"/>
      <c r="F132" s="32"/>
      <c r="G132" s="173"/>
      <c r="H132" s="175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175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</row>
    <row r="133" spans="1:123" x14ac:dyDescent="0.2">
      <c r="A133" s="32"/>
      <c r="B133" s="32"/>
      <c r="C133" s="32"/>
      <c r="D133" s="173"/>
      <c r="E133" s="32"/>
      <c r="F133" s="32"/>
      <c r="G133" s="173"/>
      <c r="H133" s="175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175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</row>
    <row r="134" spans="1:123" x14ac:dyDescent="0.2">
      <c r="A134" s="32"/>
      <c r="B134" s="32"/>
      <c r="C134" s="32"/>
      <c r="D134" s="173"/>
      <c r="E134" s="32"/>
      <c r="F134" s="32"/>
      <c r="G134" s="173"/>
      <c r="H134" s="175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175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</row>
    <row r="135" spans="1:123" x14ac:dyDescent="0.2">
      <c r="A135" s="32"/>
      <c r="B135" s="32"/>
      <c r="C135" s="32"/>
      <c r="D135" s="173"/>
      <c r="E135" s="32"/>
      <c r="F135" s="32"/>
      <c r="G135" s="173"/>
      <c r="H135" s="175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175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</row>
    <row r="136" spans="1:123" x14ac:dyDescent="0.2">
      <c r="A136" s="32"/>
      <c r="B136" s="32"/>
      <c r="C136" s="32"/>
      <c r="D136" s="173"/>
      <c r="E136" s="32"/>
      <c r="F136" s="32"/>
      <c r="G136" s="173"/>
      <c r="H136" s="175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175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</row>
    <row r="137" spans="1:123" x14ac:dyDescent="0.2">
      <c r="A137" s="32"/>
      <c r="B137" s="32"/>
      <c r="C137" s="32"/>
      <c r="D137" s="173"/>
      <c r="E137" s="32"/>
      <c r="F137" s="32"/>
      <c r="G137" s="173"/>
      <c r="H137" s="175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175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</row>
    <row r="138" spans="1:123" x14ac:dyDescent="0.2">
      <c r="A138" s="32"/>
      <c r="B138" s="32"/>
      <c r="C138" s="32"/>
      <c r="D138" s="173"/>
      <c r="E138" s="32"/>
      <c r="F138" s="32"/>
      <c r="G138" s="173"/>
      <c r="H138" s="175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175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</row>
    <row r="139" spans="1:123" x14ac:dyDescent="0.2">
      <c r="A139" s="32"/>
      <c r="B139" s="32"/>
      <c r="C139" s="32"/>
      <c r="D139" s="173"/>
      <c r="E139" s="32"/>
      <c r="F139" s="32"/>
      <c r="G139" s="173"/>
      <c r="H139" s="175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175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</row>
    <row r="140" spans="1:123" x14ac:dyDescent="0.2">
      <c r="A140" s="32"/>
      <c r="B140" s="32"/>
      <c r="C140" s="32"/>
      <c r="D140" s="173"/>
      <c r="E140" s="32"/>
      <c r="F140" s="32"/>
      <c r="G140" s="173"/>
      <c r="H140" s="175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175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</row>
    <row r="141" spans="1:123" x14ac:dyDescent="0.2">
      <c r="A141" s="32"/>
      <c r="B141" s="32"/>
      <c r="C141" s="32"/>
      <c r="D141" s="173"/>
      <c r="E141" s="32"/>
      <c r="F141" s="32"/>
      <c r="G141" s="173"/>
      <c r="H141" s="175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175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</row>
    <row r="142" spans="1:123" x14ac:dyDescent="0.2">
      <c r="A142" s="32"/>
      <c r="B142" s="32"/>
      <c r="C142" s="32"/>
      <c r="D142" s="173"/>
      <c r="E142" s="32"/>
      <c r="F142" s="32"/>
      <c r="G142" s="173"/>
      <c r="H142" s="175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175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</row>
    <row r="143" spans="1:123" x14ac:dyDescent="0.2">
      <c r="A143" s="32"/>
      <c r="B143" s="32"/>
      <c r="C143" s="32"/>
      <c r="D143" s="173"/>
      <c r="E143" s="32"/>
      <c r="F143" s="32"/>
      <c r="G143" s="173"/>
      <c r="H143" s="175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175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</row>
    <row r="144" spans="1:123" x14ac:dyDescent="0.2">
      <c r="A144" s="32"/>
      <c r="B144" s="32"/>
      <c r="C144" s="32"/>
      <c r="D144" s="173"/>
      <c r="E144" s="32"/>
      <c r="F144" s="32"/>
      <c r="G144" s="173"/>
      <c r="H144" s="175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175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</row>
    <row r="145" spans="1:123" x14ac:dyDescent="0.2">
      <c r="A145" s="32"/>
      <c r="B145" s="32"/>
      <c r="C145" s="32"/>
      <c r="D145" s="173"/>
      <c r="E145" s="32"/>
      <c r="F145" s="32"/>
      <c r="G145" s="173"/>
      <c r="H145" s="175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175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</row>
    <row r="146" spans="1:123" x14ac:dyDescent="0.2">
      <c r="A146" s="32"/>
      <c r="B146" s="32"/>
      <c r="C146" s="32"/>
      <c r="D146" s="173"/>
      <c r="E146" s="32"/>
      <c r="F146" s="32"/>
      <c r="G146" s="173"/>
      <c r="H146" s="175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175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</row>
    <row r="147" spans="1:123" x14ac:dyDescent="0.2">
      <c r="A147" s="32"/>
      <c r="B147" s="32"/>
      <c r="C147" s="32"/>
      <c r="D147" s="173"/>
      <c r="E147" s="32"/>
      <c r="F147" s="32"/>
      <c r="G147" s="173"/>
      <c r="H147" s="175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175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</row>
    <row r="148" spans="1:123" x14ac:dyDescent="0.2">
      <c r="A148" s="32"/>
      <c r="B148" s="32"/>
      <c r="C148" s="32"/>
      <c r="D148" s="173"/>
      <c r="E148" s="32"/>
      <c r="F148" s="32"/>
      <c r="G148" s="173"/>
      <c r="H148" s="175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175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</row>
    <row r="149" spans="1:123" x14ac:dyDescent="0.2">
      <c r="A149" s="32"/>
      <c r="B149" s="32"/>
      <c r="C149" s="32"/>
      <c r="D149" s="173"/>
      <c r="E149" s="32"/>
      <c r="F149" s="32"/>
      <c r="G149" s="173"/>
      <c r="H149" s="175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175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</row>
    <row r="150" spans="1:123" x14ac:dyDescent="0.2">
      <c r="A150" s="32"/>
      <c r="B150" s="32"/>
      <c r="C150" s="32"/>
      <c r="D150" s="173"/>
      <c r="E150" s="32"/>
      <c r="F150" s="32"/>
      <c r="G150" s="173"/>
      <c r="H150" s="175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175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</row>
    <row r="151" spans="1:123" x14ac:dyDescent="0.2">
      <c r="A151" s="32"/>
      <c r="B151" s="32"/>
      <c r="C151" s="32"/>
      <c r="D151" s="173"/>
      <c r="E151" s="32"/>
      <c r="F151" s="32"/>
      <c r="G151" s="173"/>
      <c r="H151" s="175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175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</row>
    <row r="152" spans="1:123" x14ac:dyDescent="0.2">
      <c r="A152" s="32"/>
      <c r="B152" s="32"/>
      <c r="C152" s="32"/>
      <c r="D152" s="173"/>
      <c r="E152" s="32"/>
      <c r="F152" s="32"/>
      <c r="G152" s="173"/>
      <c r="H152" s="175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175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</row>
    <row r="153" spans="1:123" x14ac:dyDescent="0.2">
      <c r="A153" s="32"/>
      <c r="B153" s="32"/>
      <c r="C153" s="32"/>
      <c r="D153" s="173"/>
      <c r="E153" s="32"/>
      <c r="F153" s="32"/>
      <c r="G153" s="173"/>
      <c r="H153" s="175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175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</row>
    <row r="154" spans="1:123" x14ac:dyDescent="0.2">
      <c r="A154" s="32"/>
      <c r="B154" s="32"/>
      <c r="C154" s="32"/>
      <c r="D154" s="173"/>
      <c r="E154" s="32"/>
      <c r="F154" s="32"/>
      <c r="G154" s="173"/>
      <c r="H154" s="175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175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</row>
    <row r="155" spans="1:123" x14ac:dyDescent="0.2">
      <c r="A155" s="32"/>
      <c r="B155" s="32"/>
      <c r="C155" s="32"/>
      <c r="D155" s="173"/>
      <c r="E155" s="32"/>
      <c r="F155" s="32"/>
      <c r="G155" s="173"/>
      <c r="H155" s="175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175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</row>
    <row r="156" spans="1:123" x14ac:dyDescent="0.2">
      <c r="A156" s="32"/>
      <c r="B156" s="32"/>
      <c r="C156" s="32"/>
      <c r="D156" s="173"/>
      <c r="E156" s="32"/>
      <c r="F156" s="32"/>
      <c r="G156" s="173"/>
      <c r="H156" s="175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175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</row>
    <row r="157" spans="1:123" x14ac:dyDescent="0.2">
      <c r="A157" s="32"/>
      <c r="B157" s="32"/>
      <c r="C157" s="32"/>
      <c r="D157" s="173"/>
      <c r="E157" s="32"/>
      <c r="F157" s="32"/>
      <c r="G157" s="173"/>
      <c r="H157" s="175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175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</row>
    <row r="158" spans="1:123" x14ac:dyDescent="0.2">
      <c r="A158" s="32"/>
      <c r="B158" s="32"/>
      <c r="C158" s="32"/>
      <c r="D158" s="173"/>
      <c r="E158" s="32"/>
      <c r="F158" s="32"/>
      <c r="G158" s="173"/>
      <c r="H158" s="175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175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</row>
    <row r="159" spans="1:123" x14ac:dyDescent="0.2">
      <c r="A159" s="32"/>
      <c r="B159" s="32"/>
      <c r="C159" s="32"/>
      <c r="D159" s="173"/>
      <c r="E159" s="32"/>
      <c r="F159" s="32"/>
      <c r="G159" s="173"/>
      <c r="H159" s="175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175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</row>
    <row r="160" spans="1:123" x14ac:dyDescent="0.2">
      <c r="A160" s="32"/>
      <c r="B160" s="32"/>
      <c r="C160" s="32"/>
      <c r="D160" s="173"/>
      <c r="E160" s="32"/>
      <c r="F160" s="32"/>
      <c r="G160" s="173"/>
      <c r="H160" s="175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175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</row>
    <row r="161" spans="1:123" x14ac:dyDescent="0.2">
      <c r="A161" s="32"/>
      <c r="B161" s="32"/>
      <c r="C161" s="32"/>
      <c r="D161" s="173"/>
      <c r="E161" s="32"/>
      <c r="F161" s="32"/>
      <c r="G161" s="173"/>
      <c r="H161" s="175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175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</row>
    <row r="162" spans="1:123" x14ac:dyDescent="0.2">
      <c r="A162" s="32"/>
      <c r="B162" s="32"/>
      <c r="C162" s="32"/>
      <c r="D162" s="173"/>
      <c r="E162" s="32"/>
      <c r="F162" s="32"/>
      <c r="G162" s="173"/>
      <c r="H162" s="175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175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</row>
    <row r="163" spans="1:123" x14ac:dyDescent="0.2">
      <c r="A163" s="32"/>
      <c r="B163" s="32"/>
      <c r="C163" s="32"/>
      <c r="D163" s="173"/>
      <c r="E163" s="32"/>
      <c r="F163" s="32"/>
      <c r="G163" s="173"/>
      <c r="H163" s="175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175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</row>
    <row r="164" spans="1:123" x14ac:dyDescent="0.2">
      <c r="A164" s="32"/>
      <c r="B164" s="32"/>
      <c r="C164" s="32"/>
      <c r="D164" s="173"/>
      <c r="E164" s="32"/>
      <c r="F164" s="32"/>
      <c r="G164" s="173"/>
      <c r="H164" s="175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175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</row>
    <row r="165" spans="1:123" x14ac:dyDescent="0.2">
      <c r="A165" s="32"/>
      <c r="B165" s="32"/>
      <c r="C165" s="32"/>
      <c r="D165" s="173"/>
      <c r="E165" s="32"/>
      <c r="F165" s="32"/>
      <c r="G165" s="173"/>
      <c r="H165" s="175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175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</row>
    <row r="166" spans="1:123" x14ac:dyDescent="0.2">
      <c r="A166" s="32"/>
      <c r="B166" s="32"/>
      <c r="C166" s="32"/>
      <c r="D166" s="173"/>
      <c r="E166" s="32"/>
      <c r="F166" s="32"/>
      <c r="G166" s="173"/>
      <c r="H166" s="175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175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</row>
    <row r="167" spans="1:123" x14ac:dyDescent="0.2">
      <c r="A167" s="32"/>
      <c r="B167" s="32"/>
      <c r="C167" s="32"/>
      <c r="D167" s="173"/>
      <c r="E167" s="32"/>
      <c r="F167" s="32"/>
      <c r="G167" s="173"/>
      <c r="H167" s="175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175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</row>
    <row r="168" spans="1:123" x14ac:dyDescent="0.2">
      <c r="A168" s="32"/>
      <c r="B168" s="32"/>
      <c r="C168" s="32"/>
      <c r="D168" s="173"/>
      <c r="E168" s="32"/>
      <c r="F168" s="32"/>
      <c r="G168" s="173"/>
      <c r="H168" s="175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175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</row>
    <row r="169" spans="1:123" x14ac:dyDescent="0.2">
      <c r="A169" s="32"/>
      <c r="B169" s="32"/>
      <c r="C169" s="32"/>
      <c r="D169" s="173"/>
      <c r="E169" s="32"/>
      <c r="F169" s="32"/>
      <c r="G169" s="173"/>
      <c r="H169" s="175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175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</row>
    <row r="170" spans="1:123" x14ac:dyDescent="0.2">
      <c r="A170" s="32"/>
      <c r="B170" s="32"/>
      <c r="C170" s="32"/>
      <c r="D170" s="173"/>
      <c r="E170" s="32"/>
      <c r="F170" s="32"/>
      <c r="G170" s="173"/>
      <c r="H170" s="175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175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</row>
    <row r="171" spans="1:123" x14ac:dyDescent="0.2">
      <c r="A171" s="32"/>
      <c r="B171" s="32"/>
      <c r="C171" s="32"/>
      <c r="D171" s="173"/>
      <c r="E171" s="32"/>
      <c r="F171" s="32"/>
      <c r="G171" s="173"/>
      <c r="H171" s="175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175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</row>
    <row r="172" spans="1:123" x14ac:dyDescent="0.2">
      <c r="A172" s="32"/>
      <c r="B172" s="32"/>
      <c r="C172" s="32"/>
      <c r="D172" s="173"/>
      <c r="E172" s="32"/>
      <c r="F172" s="32"/>
      <c r="G172" s="173"/>
      <c r="H172" s="175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175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</row>
    <row r="173" spans="1:123" x14ac:dyDescent="0.2">
      <c r="A173" s="32"/>
      <c r="B173" s="32"/>
      <c r="C173" s="32"/>
      <c r="D173" s="173"/>
      <c r="E173" s="32"/>
      <c r="F173" s="32"/>
      <c r="G173" s="173"/>
      <c r="H173" s="175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175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</row>
    <row r="174" spans="1:123" x14ac:dyDescent="0.2">
      <c r="A174" s="32"/>
      <c r="B174" s="32"/>
      <c r="C174" s="32"/>
      <c r="D174" s="173"/>
      <c r="E174" s="32"/>
      <c r="F174" s="32"/>
      <c r="G174" s="173"/>
      <c r="H174" s="175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175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</row>
    <row r="175" spans="1:123" x14ac:dyDescent="0.2">
      <c r="A175" s="32"/>
      <c r="B175" s="32"/>
      <c r="C175" s="32"/>
      <c r="D175" s="173"/>
      <c r="E175" s="32"/>
      <c r="F175" s="32"/>
      <c r="G175" s="173"/>
      <c r="H175" s="175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175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</row>
    <row r="176" spans="1:123" x14ac:dyDescent="0.2">
      <c r="A176" s="32"/>
      <c r="B176" s="32"/>
      <c r="C176" s="32"/>
      <c r="D176" s="173"/>
      <c r="E176" s="32"/>
      <c r="F176" s="32"/>
      <c r="G176" s="173"/>
      <c r="H176" s="175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175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</row>
    <row r="177" spans="1:123" x14ac:dyDescent="0.2">
      <c r="A177" s="32"/>
      <c r="B177" s="32"/>
      <c r="C177" s="32"/>
      <c r="D177" s="173"/>
      <c r="E177" s="32"/>
      <c r="F177" s="32"/>
      <c r="G177" s="173"/>
      <c r="H177" s="175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175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</row>
    <row r="178" spans="1:123" x14ac:dyDescent="0.2">
      <c r="A178" s="32"/>
      <c r="B178" s="32"/>
      <c r="C178" s="32"/>
      <c r="D178" s="173"/>
      <c r="E178" s="32"/>
      <c r="F178" s="32"/>
      <c r="G178" s="173"/>
      <c r="H178" s="175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175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</row>
    <row r="179" spans="1:123" x14ac:dyDescent="0.2">
      <c r="A179" s="32"/>
      <c r="B179" s="32"/>
      <c r="C179" s="32"/>
      <c r="D179" s="173"/>
      <c r="E179" s="32"/>
      <c r="F179" s="32"/>
      <c r="G179" s="173"/>
      <c r="H179" s="175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175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</row>
    <row r="180" spans="1:123" x14ac:dyDescent="0.2">
      <c r="A180" s="32"/>
      <c r="B180" s="32"/>
      <c r="C180" s="32"/>
      <c r="D180" s="173"/>
      <c r="E180" s="32"/>
      <c r="F180" s="32"/>
      <c r="G180" s="173"/>
      <c r="H180" s="175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175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</row>
    <row r="181" spans="1:123" x14ac:dyDescent="0.2">
      <c r="A181" s="32"/>
      <c r="B181" s="32"/>
      <c r="C181" s="32"/>
      <c r="D181" s="173"/>
      <c r="E181" s="32"/>
      <c r="F181" s="32"/>
      <c r="G181" s="173"/>
      <c r="H181" s="175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175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</row>
    <row r="182" spans="1:123" x14ac:dyDescent="0.2">
      <c r="A182" s="32"/>
      <c r="B182" s="32"/>
      <c r="C182" s="32"/>
      <c r="D182" s="173"/>
      <c r="E182" s="32"/>
      <c r="F182" s="32"/>
      <c r="G182" s="173"/>
      <c r="H182" s="175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175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</row>
    <row r="183" spans="1:123" x14ac:dyDescent="0.2">
      <c r="A183" s="32"/>
      <c r="B183" s="32"/>
      <c r="C183" s="32"/>
      <c r="D183" s="173"/>
      <c r="E183" s="32"/>
      <c r="F183" s="32"/>
      <c r="G183" s="173"/>
      <c r="H183" s="175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175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</row>
    <row r="184" spans="1:123" x14ac:dyDescent="0.2">
      <c r="A184" s="32"/>
      <c r="B184" s="32"/>
      <c r="C184" s="32"/>
      <c r="D184" s="173"/>
      <c r="E184" s="32"/>
      <c r="F184" s="32"/>
      <c r="G184" s="173"/>
      <c r="H184" s="175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175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</row>
    <row r="185" spans="1:123" x14ac:dyDescent="0.2">
      <c r="A185" s="32"/>
      <c r="B185" s="32"/>
      <c r="C185" s="32"/>
      <c r="D185" s="173"/>
      <c r="E185" s="32"/>
      <c r="F185" s="32"/>
      <c r="G185" s="173"/>
      <c r="H185" s="175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175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</row>
    <row r="186" spans="1:123" x14ac:dyDescent="0.2">
      <c r="A186" s="32"/>
      <c r="B186" s="32"/>
      <c r="C186" s="32"/>
      <c r="D186" s="173"/>
      <c r="E186" s="32"/>
      <c r="F186" s="32"/>
      <c r="G186" s="173"/>
      <c r="H186" s="175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175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</row>
    <row r="187" spans="1:123" x14ac:dyDescent="0.2">
      <c r="A187" s="32"/>
      <c r="B187" s="32"/>
      <c r="C187" s="32"/>
      <c r="D187" s="173"/>
      <c r="E187" s="32"/>
      <c r="F187" s="32"/>
      <c r="G187" s="173"/>
      <c r="H187" s="175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175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</row>
    <row r="188" spans="1:123" x14ac:dyDescent="0.2">
      <c r="A188" s="32"/>
      <c r="B188" s="32"/>
      <c r="C188" s="32"/>
      <c r="D188" s="173"/>
      <c r="E188" s="32"/>
      <c r="F188" s="32"/>
      <c r="G188" s="173"/>
      <c r="H188" s="175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175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</row>
    <row r="189" spans="1:123" x14ac:dyDescent="0.2">
      <c r="A189" s="32"/>
      <c r="B189" s="32"/>
      <c r="C189" s="32"/>
      <c r="D189" s="173"/>
      <c r="E189" s="32"/>
      <c r="F189" s="32"/>
      <c r="G189" s="173"/>
      <c r="H189" s="175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175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</row>
    <row r="190" spans="1:123" x14ac:dyDescent="0.2">
      <c r="A190" s="32"/>
      <c r="B190" s="32"/>
      <c r="C190" s="32"/>
      <c r="D190" s="173"/>
      <c r="E190" s="32"/>
      <c r="F190" s="32"/>
      <c r="G190" s="173"/>
      <c r="H190" s="175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175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</row>
    <row r="191" spans="1:123" x14ac:dyDescent="0.2">
      <c r="A191" s="32"/>
      <c r="B191" s="32"/>
      <c r="C191" s="32"/>
      <c r="D191" s="173"/>
      <c r="E191" s="32"/>
      <c r="F191" s="32"/>
      <c r="G191" s="173"/>
      <c r="H191" s="175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175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</row>
    <row r="192" spans="1:123" x14ac:dyDescent="0.2">
      <c r="A192" s="32"/>
      <c r="B192" s="32"/>
      <c r="C192" s="32"/>
      <c r="D192" s="173"/>
      <c r="E192" s="32"/>
      <c r="F192" s="32"/>
      <c r="G192" s="173"/>
      <c r="H192" s="175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175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</row>
    <row r="193" spans="1:123" x14ac:dyDescent="0.2">
      <c r="A193" s="32"/>
      <c r="B193" s="32"/>
      <c r="C193" s="32"/>
      <c r="D193" s="173"/>
      <c r="E193" s="32"/>
      <c r="F193" s="32"/>
      <c r="G193" s="173"/>
      <c r="H193" s="175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175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</row>
    <row r="194" spans="1:123" x14ac:dyDescent="0.2">
      <c r="A194" s="32"/>
      <c r="B194" s="32"/>
      <c r="C194" s="32"/>
      <c r="D194" s="173"/>
      <c r="E194" s="32"/>
      <c r="F194" s="32"/>
      <c r="G194" s="173"/>
      <c r="H194" s="175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175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</row>
    <row r="195" spans="1:123" x14ac:dyDescent="0.2">
      <c r="A195" s="32"/>
      <c r="B195" s="32"/>
      <c r="C195" s="32"/>
      <c r="D195" s="173"/>
      <c r="E195" s="32"/>
      <c r="F195" s="32"/>
      <c r="G195" s="173"/>
      <c r="H195" s="175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175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</row>
    <row r="196" spans="1:123" x14ac:dyDescent="0.2">
      <c r="A196" s="32"/>
      <c r="B196" s="32"/>
      <c r="C196" s="32"/>
      <c r="D196" s="173"/>
      <c r="E196" s="32"/>
      <c r="F196" s="32"/>
      <c r="G196" s="173"/>
      <c r="H196" s="175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175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</row>
    <row r="197" spans="1:123" x14ac:dyDescent="0.2">
      <c r="A197" s="32"/>
      <c r="B197" s="32"/>
      <c r="C197" s="32"/>
      <c r="D197" s="173"/>
      <c r="E197" s="32"/>
      <c r="F197" s="32"/>
      <c r="G197" s="173"/>
      <c r="H197" s="175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175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</row>
    <row r="198" spans="1:123" x14ac:dyDescent="0.2">
      <c r="A198" s="32"/>
      <c r="B198" s="32"/>
      <c r="C198" s="32"/>
      <c r="D198" s="173"/>
      <c r="E198" s="32"/>
      <c r="F198" s="32"/>
      <c r="G198" s="173"/>
      <c r="H198" s="175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175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</row>
    <row r="199" spans="1:123" x14ac:dyDescent="0.2">
      <c r="A199" s="32"/>
      <c r="B199" s="32"/>
      <c r="C199" s="32"/>
      <c r="D199" s="173"/>
      <c r="E199" s="32"/>
      <c r="F199" s="32"/>
      <c r="G199" s="173"/>
      <c r="H199" s="175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175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</row>
    <row r="200" spans="1:123" x14ac:dyDescent="0.2">
      <c r="A200" s="32"/>
      <c r="B200" s="32"/>
      <c r="C200" s="32"/>
      <c r="D200" s="173"/>
      <c r="E200" s="32"/>
      <c r="F200" s="32"/>
      <c r="G200" s="173"/>
      <c r="H200" s="175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175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</row>
    <row r="201" spans="1:123" x14ac:dyDescent="0.2">
      <c r="A201" s="32"/>
      <c r="B201" s="32"/>
      <c r="C201" s="32"/>
      <c r="D201" s="173"/>
      <c r="E201" s="32"/>
      <c r="F201" s="32"/>
      <c r="G201" s="173"/>
      <c r="H201" s="175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175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</row>
    <row r="202" spans="1:123" x14ac:dyDescent="0.2">
      <c r="A202" s="32"/>
      <c r="B202" s="32"/>
      <c r="C202" s="32"/>
      <c r="D202" s="173"/>
      <c r="E202" s="32"/>
      <c r="F202" s="32"/>
      <c r="G202" s="173"/>
      <c r="H202" s="175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175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</row>
    <row r="203" spans="1:123" x14ac:dyDescent="0.2">
      <c r="A203" s="32"/>
      <c r="B203" s="32"/>
      <c r="C203" s="32"/>
      <c r="D203" s="173"/>
      <c r="E203" s="32"/>
      <c r="F203" s="32"/>
      <c r="G203" s="173"/>
      <c r="H203" s="175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175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</row>
    <row r="204" spans="1:123" x14ac:dyDescent="0.2">
      <c r="A204" s="32"/>
      <c r="B204" s="32"/>
      <c r="C204" s="32"/>
      <c r="D204" s="173"/>
      <c r="E204" s="32"/>
      <c r="F204" s="32"/>
      <c r="G204" s="173"/>
      <c r="H204" s="175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175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</row>
    <row r="205" spans="1:123" x14ac:dyDescent="0.2">
      <c r="A205" s="32"/>
      <c r="B205" s="32"/>
      <c r="C205" s="32"/>
      <c r="D205" s="173"/>
      <c r="E205" s="32"/>
      <c r="F205" s="32"/>
      <c r="G205" s="173"/>
      <c r="H205" s="175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175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</row>
    <row r="206" spans="1:123" x14ac:dyDescent="0.2">
      <c r="A206" s="32"/>
      <c r="B206" s="32"/>
      <c r="C206" s="32"/>
      <c r="D206" s="173"/>
      <c r="E206" s="32"/>
      <c r="F206" s="32"/>
      <c r="G206" s="173"/>
      <c r="H206" s="175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175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</row>
    <row r="207" spans="1:123" x14ac:dyDescent="0.2">
      <c r="A207" s="32"/>
      <c r="B207" s="32"/>
      <c r="C207" s="32"/>
      <c r="D207" s="173"/>
      <c r="E207" s="32"/>
      <c r="F207" s="32"/>
      <c r="G207" s="173"/>
      <c r="H207" s="175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175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</row>
    <row r="208" spans="1:123" x14ac:dyDescent="0.2">
      <c r="A208" s="32"/>
      <c r="B208" s="32"/>
      <c r="C208" s="32"/>
      <c r="D208" s="173"/>
      <c r="E208" s="32"/>
      <c r="F208" s="32"/>
      <c r="G208" s="173"/>
      <c r="H208" s="175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175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</row>
    <row r="209" spans="1:123" x14ac:dyDescent="0.2">
      <c r="A209" s="32"/>
      <c r="B209" s="32"/>
      <c r="C209" s="32"/>
      <c r="D209" s="173"/>
      <c r="E209" s="32"/>
      <c r="F209" s="32"/>
      <c r="G209" s="173"/>
      <c r="H209" s="175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175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</row>
    <row r="210" spans="1:123" x14ac:dyDescent="0.2">
      <c r="A210" s="32"/>
      <c r="B210" s="32"/>
      <c r="C210" s="32"/>
      <c r="D210" s="173"/>
      <c r="E210" s="32"/>
      <c r="F210" s="32"/>
      <c r="G210" s="173"/>
      <c r="H210" s="175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175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</row>
    <row r="211" spans="1:123" x14ac:dyDescent="0.2">
      <c r="A211" s="32"/>
      <c r="B211" s="32"/>
      <c r="C211" s="32"/>
      <c r="D211" s="173"/>
      <c r="E211" s="32"/>
      <c r="F211" s="32"/>
      <c r="G211" s="173"/>
      <c r="H211" s="175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175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</row>
    <row r="212" spans="1:123" x14ac:dyDescent="0.2">
      <c r="A212" s="32"/>
      <c r="B212" s="32"/>
      <c r="C212" s="32"/>
      <c r="D212" s="173"/>
      <c r="E212" s="32"/>
      <c r="F212" s="32"/>
      <c r="G212" s="173"/>
      <c r="H212" s="175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175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</row>
    <row r="213" spans="1:123" x14ac:dyDescent="0.2">
      <c r="A213" s="32"/>
      <c r="B213" s="32"/>
      <c r="C213" s="32"/>
      <c r="D213" s="173"/>
      <c r="E213" s="32"/>
      <c r="F213" s="32"/>
      <c r="G213" s="173"/>
      <c r="H213" s="175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175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</row>
    <row r="214" spans="1:123" x14ac:dyDescent="0.2">
      <c r="A214" s="32"/>
      <c r="B214" s="32"/>
      <c r="C214" s="32"/>
      <c r="D214" s="173"/>
      <c r="E214" s="32"/>
      <c r="F214" s="32"/>
      <c r="G214" s="173"/>
      <c r="H214" s="175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175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</row>
    <row r="215" spans="1:123" x14ac:dyDescent="0.2">
      <c r="A215" s="32"/>
      <c r="B215" s="32"/>
      <c r="C215" s="32"/>
      <c r="D215" s="173"/>
      <c r="E215" s="32"/>
      <c r="F215" s="32"/>
      <c r="G215" s="173"/>
      <c r="H215" s="175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175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</row>
    <row r="216" spans="1:123" x14ac:dyDescent="0.2">
      <c r="A216" s="32"/>
      <c r="B216" s="32"/>
      <c r="C216" s="32"/>
      <c r="D216" s="173"/>
      <c r="E216" s="32"/>
      <c r="F216" s="32"/>
      <c r="G216" s="173"/>
      <c r="H216" s="175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175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</row>
    <row r="217" spans="1:123" x14ac:dyDescent="0.2">
      <c r="A217" s="32"/>
      <c r="B217" s="32"/>
      <c r="C217" s="32"/>
      <c r="D217" s="173"/>
      <c r="E217" s="32"/>
      <c r="F217" s="32"/>
      <c r="G217" s="173"/>
      <c r="H217" s="175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175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</row>
    <row r="218" spans="1:123" x14ac:dyDescent="0.2">
      <c r="A218" s="32"/>
      <c r="B218" s="32"/>
      <c r="C218" s="32"/>
      <c r="D218" s="173"/>
      <c r="E218" s="32"/>
      <c r="F218" s="32"/>
      <c r="G218" s="173"/>
      <c r="H218" s="175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175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</row>
    <row r="219" spans="1:123" x14ac:dyDescent="0.2">
      <c r="A219" s="32"/>
      <c r="B219" s="32"/>
      <c r="C219" s="32"/>
      <c r="D219" s="173"/>
      <c r="E219" s="32"/>
      <c r="F219" s="32"/>
      <c r="G219" s="173"/>
      <c r="H219" s="175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175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</row>
    <row r="220" spans="1:123" x14ac:dyDescent="0.2">
      <c r="A220" s="32"/>
      <c r="B220" s="32"/>
      <c r="C220" s="32"/>
      <c r="D220" s="173"/>
      <c r="E220" s="32"/>
      <c r="F220" s="32"/>
      <c r="G220" s="173"/>
      <c r="H220" s="175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175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</row>
    <row r="221" spans="1:123" x14ac:dyDescent="0.2">
      <c r="A221" s="32"/>
      <c r="B221" s="32"/>
      <c r="C221" s="32"/>
      <c r="D221" s="173"/>
      <c r="E221" s="32"/>
      <c r="F221" s="32"/>
      <c r="G221" s="173"/>
      <c r="H221" s="175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175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</row>
    <row r="222" spans="1:123" x14ac:dyDescent="0.2">
      <c r="A222" s="32"/>
      <c r="B222" s="32"/>
      <c r="C222" s="32"/>
      <c r="D222" s="173"/>
      <c r="E222" s="32"/>
      <c r="F222" s="32"/>
      <c r="G222" s="173"/>
      <c r="H222" s="175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175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</row>
    <row r="223" spans="1:123" x14ac:dyDescent="0.2">
      <c r="A223" s="32"/>
      <c r="B223" s="32"/>
      <c r="C223" s="32"/>
      <c r="D223" s="173"/>
      <c r="E223" s="32"/>
      <c r="F223" s="32"/>
      <c r="G223" s="173"/>
      <c r="H223" s="175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175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</row>
    <row r="224" spans="1:123" x14ac:dyDescent="0.2">
      <c r="A224" s="32"/>
      <c r="B224" s="32"/>
      <c r="C224" s="32"/>
      <c r="D224" s="173"/>
      <c r="E224" s="32"/>
      <c r="F224" s="32"/>
      <c r="G224" s="173"/>
      <c r="H224" s="175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175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</row>
    <row r="225" spans="1:123" x14ac:dyDescent="0.2">
      <c r="A225" s="32"/>
      <c r="B225" s="32"/>
      <c r="C225" s="32"/>
      <c r="D225" s="173"/>
      <c r="E225" s="32"/>
      <c r="F225" s="32"/>
      <c r="G225" s="173"/>
      <c r="H225" s="175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175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</row>
    <row r="226" spans="1:123" x14ac:dyDescent="0.2">
      <c r="A226" s="32"/>
      <c r="B226" s="32"/>
      <c r="C226" s="32"/>
      <c r="D226" s="173"/>
      <c r="E226" s="32"/>
      <c r="F226" s="32"/>
      <c r="G226" s="173"/>
      <c r="H226" s="175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175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</row>
    <row r="227" spans="1:123" x14ac:dyDescent="0.2">
      <c r="A227" s="32"/>
      <c r="B227" s="32"/>
      <c r="C227" s="32"/>
      <c r="D227" s="173"/>
      <c r="E227" s="32"/>
      <c r="F227" s="32"/>
      <c r="G227" s="173"/>
      <c r="H227" s="175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175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</row>
    <row r="228" spans="1:123" x14ac:dyDescent="0.2">
      <c r="A228" s="32"/>
      <c r="B228" s="32"/>
      <c r="C228" s="32"/>
      <c r="D228" s="173"/>
      <c r="E228" s="32"/>
      <c r="F228" s="32"/>
      <c r="G228" s="173"/>
      <c r="H228" s="175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175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</row>
    <row r="229" spans="1:123" x14ac:dyDescent="0.2">
      <c r="A229" s="32"/>
      <c r="B229" s="32"/>
      <c r="C229" s="32"/>
      <c r="D229" s="173"/>
      <c r="E229" s="32"/>
      <c r="F229" s="32"/>
      <c r="G229" s="173"/>
      <c r="H229" s="175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175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</row>
    <row r="230" spans="1:123" x14ac:dyDescent="0.2">
      <c r="A230" s="32"/>
      <c r="B230" s="32"/>
      <c r="C230" s="32"/>
      <c r="D230" s="173"/>
      <c r="E230" s="32"/>
      <c r="F230" s="32"/>
      <c r="G230" s="173"/>
      <c r="H230" s="175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175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</row>
    <row r="231" spans="1:123" x14ac:dyDescent="0.2">
      <c r="A231" s="32"/>
      <c r="B231" s="32"/>
      <c r="C231" s="32"/>
      <c r="D231" s="173"/>
      <c r="E231" s="32"/>
      <c r="F231" s="32"/>
      <c r="G231" s="173"/>
      <c r="H231" s="175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175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</row>
    <row r="232" spans="1:123" x14ac:dyDescent="0.2">
      <c r="A232" s="32"/>
      <c r="B232" s="32"/>
      <c r="C232" s="32"/>
      <c r="D232" s="173"/>
      <c r="E232" s="32"/>
      <c r="F232" s="32"/>
      <c r="G232" s="173"/>
      <c r="H232" s="175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175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</row>
    <row r="233" spans="1:123" x14ac:dyDescent="0.2">
      <c r="A233" s="32"/>
      <c r="B233" s="32"/>
      <c r="C233" s="32"/>
      <c r="D233" s="173"/>
      <c r="E233" s="32"/>
      <c r="F233" s="32"/>
      <c r="G233" s="173"/>
      <c r="H233" s="175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175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</row>
    <row r="234" spans="1:123" x14ac:dyDescent="0.2">
      <c r="A234" s="32"/>
      <c r="B234" s="32"/>
      <c r="C234" s="32"/>
      <c r="D234" s="173"/>
      <c r="E234" s="32"/>
      <c r="F234" s="32"/>
      <c r="G234" s="173"/>
      <c r="H234" s="175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175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</row>
    <row r="235" spans="1:123" x14ac:dyDescent="0.2">
      <c r="A235" s="32"/>
      <c r="B235" s="32"/>
      <c r="C235" s="32"/>
      <c r="D235" s="173"/>
      <c r="E235" s="32"/>
      <c r="F235" s="32"/>
      <c r="G235" s="173"/>
      <c r="H235" s="175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175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</row>
    <row r="236" spans="1:123" x14ac:dyDescent="0.2">
      <c r="A236" s="32"/>
      <c r="B236" s="32"/>
      <c r="C236" s="32"/>
      <c r="D236" s="173"/>
      <c r="E236" s="32"/>
      <c r="F236" s="32"/>
      <c r="G236" s="173"/>
      <c r="H236" s="175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175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</row>
    <row r="237" spans="1:123" x14ac:dyDescent="0.2">
      <c r="A237" s="32"/>
      <c r="B237" s="32"/>
      <c r="C237" s="32"/>
      <c r="D237" s="173"/>
      <c r="E237" s="32"/>
      <c r="F237" s="32"/>
      <c r="G237" s="173"/>
      <c r="H237" s="175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175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</row>
    <row r="238" spans="1:123" x14ac:dyDescent="0.2">
      <c r="A238" s="32"/>
      <c r="B238" s="32"/>
      <c r="C238" s="32"/>
      <c r="D238" s="173"/>
      <c r="E238" s="32"/>
      <c r="F238" s="32"/>
      <c r="G238" s="173"/>
      <c r="H238" s="175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175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</row>
    <row r="239" spans="1:123" x14ac:dyDescent="0.2">
      <c r="A239" s="32"/>
      <c r="B239" s="32"/>
      <c r="C239" s="32"/>
      <c r="D239" s="173"/>
      <c r="E239" s="32"/>
      <c r="F239" s="32"/>
      <c r="G239" s="173"/>
      <c r="H239" s="175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175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</row>
    <row r="240" spans="1:123" x14ac:dyDescent="0.2">
      <c r="A240" s="32"/>
      <c r="B240" s="32"/>
      <c r="C240" s="32"/>
      <c r="D240" s="173"/>
      <c r="E240" s="32"/>
      <c r="F240" s="32"/>
      <c r="G240" s="173"/>
      <c r="H240" s="175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175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</row>
    <row r="241" spans="1:123" x14ac:dyDescent="0.2">
      <c r="A241" s="32"/>
      <c r="B241" s="32"/>
      <c r="C241" s="32"/>
      <c r="D241" s="173"/>
      <c r="E241" s="32"/>
      <c r="F241" s="32"/>
      <c r="G241" s="173"/>
      <c r="H241" s="175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175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</row>
    <row r="242" spans="1:123" x14ac:dyDescent="0.2">
      <c r="A242" s="32"/>
      <c r="B242" s="32"/>
      <c r="C242" s="32"/>
      <c r="D242" s="173"/>
      <c r="E242" s="32"/>
      <c r="F242" s="32"/>
      <c r="G242" s="173"/>
      <c r="H242" s="175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175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</row>
    <row r="243" spans="1:123" x14ac:dyDescent="0.2">
      <c r="A243" s="32"/>
      <c r="B243" s="32"/>
      <c r="C243" s="32"/>
      <c r="D243" s="173"/>
      <c r="E243" s="32"/>
      <c r="F243" s="32"/>
      <c r="G243" s="173"/>
      <c r="H243" s="175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175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</row>
    <row r="244" spans="1:123" x14ac:dyDescent="0.2">
      <c r="A244" s="32"/>
      <c r="B244" s="32"/>
      <c r="C244" s="32"/>
      <c r="D244" s="173"/>
      <c r="E244" s="32"/>
      <c r="F244" s="32"/>
      <c r="G244" s="173"/>
      <c r="H244" s="175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175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</row>
    <row r="245" spans="1:123" x14ac:dyDescent="0.2">
      <c r="A245" s="32"/>
      <c r="B245" s="32"/>
      <c r="C245" s="32"/>
      <c r="D245" s="173"/>
      <c r="E245" s="32"/>
      <c r="F245" s="32"/>
      <c r="G245" s="173"/>
      <c r="H245" s="175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175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</row>
    <row r="246" spans="1:123" x14ac:dyDescent="0.2">
      <c r="A246" s="32"/>
      <c r="B246" s="32"/>
      <c r="C246" s="32"/>
      <c r="D246" s="173"/>
      <c r="E246" s="32"/>
      <c r="F246" s="32"/>
      <c r="G246" s="173"/>
      <c r="H246" s="175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175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</row>
    <row r="247" spans="1:123" x14ac:dyDescent="0.2">
      <c r="A247" s="32"/>
      <c r="B247" s="32"/>
      <c r="C247" s="32"/>
      <c r="D247" s="173"/>
      <c r="E247" s="32"/>
      <c r="F247" s="32"/>
      <c r="G247" s="173"/>
      <c r="H247" s="175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175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</row>
    <row r="248" spans="1:123" x14ac:dyDescent="0.2">
      <c r="A248" s="32"/>
      <c r="B248" s="32"/>
      <c r="C248" s="32"/>
      <c r="D248" s="173"/>
      <c r="E248" s="32"/>
      <c r="F248" s="32"/>
      <c r="G248" s="173"/>
      <c r="H248" s="175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175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</row>
    <row r="249" spans="1:123" x14ac:dyDescent="0.2">
      <c r="A249" s="32"/>
      <c r="B249" s="32"/>
      <c r="C249" s="32"/>
      <c r="D249" s="173"/>
      <c r="E249" s="32"/>
      <c r="F249" s="32"/>
      <c r="G249" s="173"/>
      <c r="H249" s="175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175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</row>
    <row r="250" spans="1:123" x14ac:dyDescent="0.2">
      <c r="A250" s="32"/>
      <c r="B250" s="32"/>
      <c r="C250" s="32"/>
      <c r="D250" s="173"/>
      <c r="E250" s="32"/>
      <c r="F250" s="32"/>
      <c r="G250" s="173"/>
      <c r="H250" s="175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175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</row>
    <row r="251" spans="1:123" x14ac:dyDescent="0.2">
      <c r="A251" s="32"/>
      <c r="B251" s="32"/>
      <c r="C251" s="32"/>
      <c r="D251" s="173"/>
      <c r="E251" s="32"/>
      <c r="F251" s="32"/>
      <c r="G251" s="173"/>
      <c r="H251" s="175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175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</row>
    <row r="252" spans="1:123" x14ac:dyDescent="0.2">
      <c r="A252" s="32"/>
      <c r="B252" s="32"/>
      <c r="C252" s="32"/>
      <c r="D252" s="173"/>
      <c r="E252" s="32"/>
      <c r="F252" s="32"/>
      <c r="G252" s="173"/>
      <c r="H252" s="175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175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</row>
    <row r="253" spans="1:123" x14ac:dyDescent="0.2">
      <c r="A253" s="32"/>
      <c r="B253" s="32"/>
      <c r="C253" s="32"/>
      <c r="D253" s="173"/>
      <c r="E253" s="32"/>
      <c r="F253" s="32"/>
      <c r="G253" s="173"/>
      <c r="H253" s="175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175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</row>
    <row r="254" spans="1:123" x14ac:dyDescent="0.2">
      <c r="A254" s="32"/>
      <c r="B254" s="32"/>
      <c r="C254" s="32"/>
      <c r="D254" s="173"/>
      <c r="E254" s="32"/>
      <c r="F254" s="32"/>
      <c r="G254" s="173"/>
      <c r="H254" s="175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175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</row>
    <row r="255" spans="1:123" x14ac:dyDescent="0.2">
      <c r="A255" s="32"/>
      <c r="B255" s="32"/>
      <c r="C255" s="32"/>
      <c r="D255" s="173"/>
      <c r="E255" s="32"/>
      <c r="F255" s="32"/>
      <c r="G255" s="173"/>
      <c r="H255" s="175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175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</row>
    <row r="256" spans="1:123" x14ac:dyDescent="0.2">
      <c r="A256" s="32"/>
      <c r="B256" s="32"/>
      <c r="C256" s="32"/>
      <c r="D256" s="173"/>
      <c r="E256" s="32"/>
      <c r="F256" s="32"/>
      <c r="G256" s="173"/>
      <c r="H256" s="175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175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</row>
    <row r="257" spans="1:123" x14ac:dyDescent="0.2">
      <c r="A257" s="32"/>
      <c r="B257" s="32"/>
      <c r="C257" s="32"/>
      <c r="D257" s="173"/>
      <c r="E257" s="32"/>
      <c r="F257" s="32"/>
      <c r="G257" s="173"/>
      <c r="H257" s="175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175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</row>
    <row r="258" spans="1:123" x14ac:dyDescent="0.2">
      <c r="A258" s="32"/>
      <c r="B258" s="32"/>
      <c r="C258" s="32"/>
      <c r="D258" s="173"/>
      <c r="E258" s="32"/>
      <c r="F258" s="32"/>
      <c r="G258" s="173"/>
      <c r="H258" s="175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175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</row>
    <row r="259" spans="1:123" x14ac:dyDescent="0.2">
      <c r="A259" s="32"/>
      <c r="B259" s="32"/>
      <c r="C259" s="32"/>
      <c r="D259" s="173"/>
      <c r="E259" s="32"/>
      <c r="F259" s="32"/>
      <c r="G259" s="173"/>
      <c r="H259" s="175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175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</row>
    <row r="260" spans="1:123" x14ac:dyDescent="0.2">
      <c r="A260" s="32"/>
      <c r="B260" s="32"/>
      <c r="C260" s="32"/>
      <c r="D260" s="173"/>
      <c r="E260" s="32"/>
      <c r="F260" s="32"/>
      <c r="G260" s="173"/>
      <c r="H260" s="175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175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</row>
    <row r="261" spans="1:123" x14ac:dyDescent="0.2">
      <c r="A261" s="32"/>
      <c r="B261" s="32"/>
      <c r="C261" s="32"/>
      <c r="D261" s="173"/>
      <c r="E261" s="32"/>
      <c r="F261" s="32"/>
      <c r="G261" s="173"/>
      <c r="H261" s="175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175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</row>
    <row r="262" spans="1:123" x14ac:dyDescent="0.2">
      <c r="A262" s="32"/>
      <c r="B262" s="32"/>
      <c r="C262" s="32"/>
      <c r="D262" s="173"/>
      <c r="E262" s="32"/>
      <c r="F262" s="32"/>
      <c r="G262" s="173"/>
      <c r="H262" s="175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175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</row>
    <row r="263" spans="1:123" x14ac:dyDescent="0.2">
      <c r="A263" s="32"/>
      <c r="B263" s="32"/>
      <c r="C263" s="32"/>
      <c r="D263" s="173"/>
      <c r="E263" s="32"/>
      <c r="F263" s="32"/>
      <c r="G263" s="173"/>
      <c r="H263" s="175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175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</row>
    <row r="264" spans="1:123" x14ac:dyDescent="0.2">
      <c r="A264" s="32"/>
      <c r="B264" s="32"/>
      <c r="C264" s="32"/>
      <c r="D264" s="173"/>
      <c r="E264" s="32"/>
      <c r="F264" s="32"/>
      <c r="G264" s="173"/>
      <c r="H264" s="175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175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</row>
    <row r="265" spans="1:123" x14ac:dyDescent="0.2">
      <c r="A265" s="32"/>
      <c r="B265" s="32"/>
      <c r="C265" s="32"/>
      <c r="D265" s="173"/>
      <c r="E265" s="32"/>
      <c r="F265" s="32"/>
      <c r="G265" s="173"/>
      <c r="H265" s="175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175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</row>
    <row r="266" spans="1:123" x14ac:dyDescent="0.2">
      <c r="A266" s="32"/>
      <c r="B266" s="32"/>
      <c r="C266" s="32"/>
      <c r="D266" s="173"/>
      <c r="E266" s="32"/>
      <c r="F266" s="32"/>
      <c r="G266" s="173"/>
      <c r="H266" s="175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175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</row>
    <row r="267" spans="1:123" x14ac:dyDescent="0.2">
      <c r="A267" s="32"/>
      <c r="B267" s="32"/>
      <c r="C267" s="32"/>
      <c r="D267" s="173"/>
      <c r="E267" s="32"/>
      <c r="F267" s="32"/>
      <c r="G267" s="173"/>
      <c r="H267" s="175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175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</row>
    <row r="268" spans="1:123" x14ac:dyDescent="0.2">
      <c r="A268" s="32"/>
      <c r="B268" s="32"/>
      <c r="C268" s="32"/>
      <c r="D268" s="173"/>
      <c r="E268" s="32"/>
      <c r="F268" s="32"/>
      <c r="G268" s="173"/>
      <c r="H268" s="175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175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</row>
    <row r="269" spans="1:123" x14ac:dyDescent="0.2">
      <c r="A269" s="32"/>
      <c r="B269" s="32"/>
      <c r="C269" s="32"/>
      <c r="D269" s="173"/>
      <c r="E269" s="32"/>
      <c r="F269" s="32"/>
      <c r="G269" s="173"/>
      <c r="H269" s="175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175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</row>
    <row r="270" spans="1:123" x14ac:dyDescent="0.2">
      <c r="A270" s="32"/>
      <c r="B270" s="32"/>
      <c r="C270" s="32"/>
      <c r="D270" s="173"/>
      <c r="E270" s="32"/>
      <c r="F270" s="32"/>
      <c r="G270" s="173"/>
      <c r="H270" s="175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175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</row>
    <row r="271" spans="1:123" x14ac:dyDescent="0.2">
      <c r="A271" s="32"/>
      <c r="B271" s="32"/>
      <c r="C271" s="32"/>
      <c r="D271" s="173"/>
      <c r="E271" s="32"/>
      <c r="F271" s="32"/>
      <c r="G271" s="173"/>
      <c r="H271" s="175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175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</row>
    <row r="272" spans="1:123" x14ac:dyDescent="0.2">
      <c r="A272" s="32"/>
      <c r="B272" s="32"/>
      <c r="C272" s="32"/>
      <c r="D272" s="173"/>
      <c r="E272" s="32"/>
      <c r="F272" s="32"/>
      <c r="G272" s="173"/>
      <c r="H272" s="175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175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</row>
    <row r="273" spans="1:123" x14ac:dyDescent="0.2">
      <c r="A273" s="32"/>
      <c r="B273" s="32"/>
      <c r="C273" s="32"/>
      <c r="D273" s="173"/>
      <c r="E273" s="32"/>
      <c r="F273" s="32"/>
      <c r="G273" s="173"/>
      <c r="H273" s="175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175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</row>
    <row r="274" spans="1:123" x14ac:dyDescent="0.2">
      <c r="A274" s="32"/>
      <c r="B274" s="32"/>
      <c r="C274" s="32"/>
      <c r="D274" s="173"/>
      <c r="E274" s="32"/>
      <c r="F274" s="32"/>
      <c r="G274" s="173"/>
      <c r="H274" s="175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175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</row>
    <row r="275" spans="1:123" x14ac:dyDescent="0.2">
      <c r="A275" s="32"/>
      <c r="B275" s="32"/>
      <c r="C275" s="32"/>
      <c r="D275" s="173"/>
      <c r="E275" s="32"/>
      <c r="F275" s="32"/>
      <c r="G275" s="173"/>
      <c r="H275" s="175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175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</row>
    <row r="276" spans="1:123" x14ac:dyDescent="0.2">
      <c r="A276" s="32"/>
      <c r="B276" s="32"/>
      <c r="C276" s="32"/>
      <c r="D276" s="173"/>
      <c r="E276" s="32"/>
      <c r="F276" s="32"/>
      <c r="G276" s="173"/>
      <c r="H276" s="175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175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</row>
    <row r="277" spans="1:123" x14ac:dyDescent="0.2">
      <c r="A277" s="32"/>
      <c r="B277" s="32"/>
      <c r="C277" s="32"/>
      <c r="D277" s="173"/>
      <c r="E277" s="32"/>
      <c r="F277" s="32"/>
      <c r="G277" s="173"/>
      <c r="H277" s="175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175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</row>
    <row r="278" spans="1:123" x14ac:dyDescent="0.2">
      <c r="A278" s="32"/>
      <c r="B278" s="32"/>
      <c r="C278" s="32"/>
      <c r="D278" s="173"/>
      <c r="E278" s="32"/>
      <c r="F278" s="32"/>
      <c r="G278" s="173"/>
      <c r="H278" s="175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175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</row>
    <row r="279" spans="1:123" x14ac:dyDescent="0.2">
      <c r="A279" s="32"/>
      <c r="B279" s="32"/>
      <c r="C279" s="32"/>
      <c r="D279" s="173"/>
      <c r="E279" s="32"/>
      <c r="F279" s="32"/>
      <c r="G279" s="173"/>
      <c r="H279" s="175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175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</row>
    <row r="280" spans="1:123" x14ac:dyDescent="0.2">
      <c r="A280" s="32"/>
      <c r="B280" s="32"/>
      <c r="C280" s="32"/>
      <c r="D280" s="173"/>
      <c r="E280" s="32"/>
      <c r="F280" s="32"/>
      <c r="G280" s="173"/>
      <c r="H280" s="175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175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</row>
    <row r="281" spans="1:123" x14ac:dyDescent="0.2">
      <c r="A281" s="32"/>
      <c r="B281" s="32"/>
      <c r="C281" s="32"/>
      <c r="D281" s="173"/>
      <c r="E281" s="32"/>
      <c r="F281" s="32"/>
      <c r="G281" s="173"/>
      <c r="H281" s="175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175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</row>
    <row r="282" spans="1:123" x14ac:dyDescent="0.2">
      <c r="A282" s="32"/>
      <c r="B282" s="32"/>
      <c r="C282" s="32"/>
      <c r="D282" s="173"/>
      <c r="E282" s="32"/>
      <c r="F282" s="32"/>
      <c r="G282" s="173"/>
      <c r="H282" s="175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175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</row>
    <row r="283" spans="1:123" x14ac:dyDescent="0.2">
      <c r="A283" s="32"/>
      <c r="B283" s="32"/>
      <c r="C283" s="32"/>
      <c r="D283" s="173"/>
      <c r="E283" s="32"/>
      <c r="F283" s="32"/>
      <c r="G283" s="173"/>
      <c r="H283" s="175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175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</row>
    <row r="284" spans="1:123" x14ac:dyDescent="0.2">
      <c r="A284" s="32"/>
      <c r="B284" s="32"/>
      <c r="C284" s="32"/>
      <c r="D284" s="173"/>
      <c r="E284" s="32"/>
      <c r="F284" s="32"/>
      <c r="G284" s="173"/>
      <c r="H284" s="175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175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</row>
    <row r="285" spans="1:123" x14ac:dyDescent="0.2">
      <c r="A285" s="32"/>
      <c r="B285" s="32"/>
      <c r="C285" s="32"/>
      <c r="D285" s="173"/>
      <c r="E285" s="32"/>
      <c r="F285" s="32"/>
      <c r="G285" s="173"/>
      <c r="H285" s="175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175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</row>
    <row r="286" spans="1:123" x14ac:dyDescent="0.2">
      <c r="A286" s="32"/>
      <c r="B286" s="32"/>
      <c r="C286" s="32"/>
      <c r="D286" s="173"/>
      <c r="E286" s="32"/>
      <c r="F286" s="32"/>
      <c r="G286" s="173"/>
      <c r="H286" s="175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175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</row>
    <row r="287" spans="1:123" x14ac:dyDescent="0.2">
      <c r="A287" s="32"/>
      <c r="B287" s="32"/>
      <c r="C287" s="32"/>
      <c r="D287" s="173"/>
      <c r="E287" s="32"/>
      <c r="F287" s="32"/>
      <c r="G287" s="173"/>
      <c r="H287" s="175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175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</row>
    <row r="288" spans="1:123" x14ac:dyDescent="0.2">
      <c r="A288" s="32"/>
      <c r="B288" s="32"/>
      <c r="C288" s="32"/>
      <c r="D288" s="173"/>
      <c r="E288" s="32"/>
      <c r="F288" s="32"/>
      <c r="G288" s="173"/>
      <c r="H288" s="175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175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</row>
    <row r="289" spans="1:123" x14ac:dyDescent="0.2">
      <c r="A289" s="32"/>
      <c r="B289" s="32"/>
      <c r="C289" s="32"/>
      <c r="D289" s="173"/>
      <c r="E289" s="32"/>
      <c r="F289" s="32"/>
      <c r="G289" s="173"/>
      <c r="H289" s="175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175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</row>
    <row r="290" spans="1:123" x14ac:dyDescent="0.2">
      <c r="A290" s="32"/>
      <c r="B290" s="32"/>
      <c r="C290" s="32"/>
      <c r="D290" s="173"/>
      <c r="E290" s="32"/>
      <c r="F290" s="32"/>
      <c r="G290" s="173"/>
      <c r="H290" s="175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175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</row>
    <row r="291" spans="1:123" x14ac:dyDescent="0.2">
      <c r="A291" s="32"/>
      <c r="B291" s="32"/>
      <c r="C291" s="32"/>
      <c r="D291" s="173"/>
      <c r="E291" s="32"/>
      <c r="F291" s="32"/>
      <c r="G291" s="173"/>
      <c r="H291" s="175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175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</row>
    <row r="292" spans="1:123" x14ac:dyDescent="0.2">
      <c r="A292" s="32"/>
      <c r="B292" s="32"/>
      <c r="C292" s="32"/>
      <c r="D292" s="173"/>
      <c r="E292" s="32"/>
      <c r="F292" s="32"/>
      <c r="G292" s="173"/>
      <c r="H292" s="175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175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</row>
    <row r="293" spans="1:123" x14ac:dyDescent="0.2">
      <c r="A293" s="32"/>
      <c r="B293" s="32"/>
      <c r="C293" s="32"/>
      <c r="D293" s="173"/>
      <c r="E293" s="32"/>
      <c r="F293" s="32"/>
      <c r="G293" s="173"/>
      <c r="H293" s="175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175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</row>
    <row r="294" spans="1:123" x14ac:dyDescent="0.2">
      <c r="A294" s="32"/>
      <c r="B294" s="32"/>
      <c r="C294" s="32"/>
      <c r="D294" s="173"/>
      <c r="E294" s="32"/>
      <c r="F294" s="32"/>
      <c r="G294" s="173"/>
      <c r="H294" s="175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175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</row>
    <row r="295" spans="1:123" x14ac:dyDescent="0.2">
      <c r="A295" s="32"/>
      <c r="B295" s="32"/>
      <c r="C295" s="32"/>
      <c r="D295" s="173"/>
      <c r="E295" s="32"/>
      <c r="F295" s="32"/>
      <c r="G295" s="173"/>
      <c r="H295" s="175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175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</row>
    <row r="296" spans="1:123" x14ac:dyDescent="0.2">
      <c r="A296" s="32"/>
      <c r="B296" s="32"/>
      <c r="C296" s="32"/>
      <c r="D296" s="173"/>
      <c r="E296" s="32"/>
      <c r="F296" s="32"/>
      <c r="G296" s="173"/>
      <c r="H296" s="175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175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</row>
    <row r="297" spans="1:123" x14ac:dyDescent="0.2">
      <c r="A297" s="32"/>
      <c r="B297" s="32"/>
      <c r="C297" s="32"/>
      <c r="D297" s="173"/>
      <c r="E297" s="32"/>
      <c r="F297" s="32"/>
      <c r="G297" s="173"/>
      <c r="H297" s="175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175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</row>
    <row r="298" spans="1:123" x14ac:dyDescent="0.2">
      <c r="A298" s="32"/>
      <c r="B298" s="32"/>
      <c r="C298" s="32"/>
      <c r="D298" s="173"/>
      <c r="E298" s="32"/>
      <c r="F298" s="32"/>
      <c r="G298" s="173"/>
      <c r="H298" s="175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175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</row>
    <row r="299" spans="1:123" x14ac:dyDescent="0.2">
      <c r="A299" s="32"/>
      <c r="B299" s="32"/>
      <c r="C299" s="32"/>
      <c r="D299" s="173"/>
      <c r="E299" s="32"/>
      <c r="F299" s="32"/>
      <c r="G299" s="173"/>
      <c r="H299" s="175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175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</row>
    <row r="300" spans="1:123" x14ac:dyDescent="0.2">
      <c r="A300" s="32"/>
      <c r="B300" s="32"/>
      <c r="C300" s="32"/>
      <c r="D300" s="173"/>
      <c r="E300" s="32"/>
      <c r="F300" s="32"/>
      <c r="G300" s="173"/>
      <c r="H300" s="175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175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</row>
    <row r="301" spans="1:123" x14ac:dyDescent="0.2">
      <c r="A301" s="32"/>
      <c r="B301" s="32"/>
      <c r="C301" s="32"/>
      <c r="D301" s="173"/>
      <c r="E301" s="32"/>
      <c r="F301" s="32"/>
      <c r="G301" s="173"/>
      <c r="H301" s="175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175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</row>
    <row r="302" spans="1:123" x14ac:dyDescent="0.2">
      <c r="A302" s="32"/>
      <c r="B302" s="32"/>
      <c r="C302" s="32"/>
      <c r="D302" s="173"/>
      <c r="E302" s="32"/>
      <c r="F302" s="32"/>
      <c r="G302" s="173"/>
      <c r="H302" s="175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175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</row>
    <row r="303" spans="1:123" x14ac:dyDescent="0.2">
      <c r="A303" s="32"/>
      <c r="B303" s="32"/>
      <c r="C303" s="32"/>
      <c r="D303" s="173"/>
      <c r="E303" s="32"/>
      <c r="F303" s="32"/>
      <c r="G303" s="173"/>
      <c r="H303" s="175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175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</row>
    <row r="304" spans="1:123" x14ac:dyDescent="0.2">
      <c r="A304" s="32"/>
      <c r="B304" s="32"/>
      <c r="C304" s="32"/>
      <c r="D304" s="173"/>
      <c r="E304" s="32"/>
      <c r="F304" s="32"/>
      <c r="G304" s="173"/>
      <c r="H304" s="175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175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</row>
    <row r="305" spans="1:123" x14ac:dyDescent="0.2">
      <c r="A305" s="32"/>
      <c r="B305" s="32"/>
      <c r="C305" s="32"/>
      <c r="D305" s="173"/>
      <c r="E305" s="32"/>
      <c r="F305" s="32"/>
      <c r="G305" s="173"/>
      <c r="H305" s="175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175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</row>
    <row r="306" spans="1:123" x14ac:dyDescent="0.2">
      <c r="A306" s="32"/>
      <c r="B306" s="32"/>
      <c r="C306" s="32"/>
      <c r="D306" s="173"/>
      <c r="E306" s="32"/>
      <c r="F306" s="32"/>
      <c r="G306" s="173"/>
      <c r="H306" s="175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175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</row>
    <row r="307" spans="1:123" x14ac:dyDescent="0.2">
      <c r="A307" s="32"/>
      <c r="B307" s="32"/>
      <c r="C307" s="32"/>
      <c r="D307" s="173"/>
      <c r="E307" s="32"/>
      <c r="F307" s="32"/>
      <c r="G307" s="173"/>
      <c r="H307" s="175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175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</row>
    <row r="308" spans="1:123" x14ac:dyDescent="0.2">
      <c r="A308" s="32"/>
      <c r="B308" s="32"/>
      <c r="C308" s="32"/>
      <c r="D308" s="173"/>
      <c r="E308" s="32"/>
      <c r="F308" s="32"/>
      <c r="G308" s="173"/>
      <c r="H308" s="175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175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</row>
    <row r="309" spans="1:123" x14ac:dyDescent="0.2">
      <c r="A309" s="32"/>
      <c r="B309" s="32"/>
      <c r="C309" s="32"/>
      <c r="D309" s="173"/>
      <c r="E309" s="32"/>
      <c r="F309" s="32"/>
      <c r="G309" s="173"/>
      <c r="H309" s="175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175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</row>
    <row r="310" spans="1:123" x14ac:dyDescent="0.2">
      <c r="A310" s="32"/>
      <c r="B310" s="32"/>
      <c r="C310" s="32"/>
      <c r="D310" s="173"/>
      <c r="E310" s="32"/>
      <c r="F310" s="32"/>
      <c r="G310" s="173"/>
      <c r="H310" s="175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175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</row>
    <row r="311" spans="1:123" x14ac:dyDescent="0.2">
      <c r="A311" s="32"/>
      <c r="B311" s="32"/>
      <c r="C311" s="32"/>
      <c r="D311" s="173"/>
      <c r="E311" s="32"/>
      <c r="F311" s="32"/>
      <c r="G311" s="173"/>
      <c r="H311" s="175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175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</row>
    <row r="312" spans="1:123" x14ac:dyDescent="0.2">
      <c r="A312" s="32"/>
      <c r="B312" s="32"/>
      <c r="C312" s="32"/>
      <c r="D312" s="173"/>
      <c r="E312" s="32"/>
      <c r="F312" s="32"/>
      <c r="G312" s="173"/>
      <c r="H312" s="175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175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</row>
    <row r="313" spans="1:123" x14ac:dyDescent="0.2">
      <c r="A313" s="32"/>
      <c r="B313" s="32"/>
      <c r="C313" s="32"/>
      <c r="D313" s="173"/>
      <c r="E313" s="32"/>
      <c r="F313" s="32"/>
      <c r="G313" s="173"/>
      <c r="H313" s="175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175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</row>
    <row r="314" spans="1:123" x14ac:dyDescent="0.2">
      <c r="A314" s="32"/>
      <c r="B314" s="32"/>
      <c r="C314" s="32"/>
      <c r="D314" s="173"/>
      <c r="E314" s="32"/>
      <c r="F314" s="32"/>
      <c r="G314" s="173"/>
      <c r="H314" s="175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175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</row>
    <row r="315" spans="1:123" x14ac:dyDescent="0.2">
      <c r="A315" s="32"/>
      <c r="B315" s="32"/>
      <c r="C315" s="32"/>
      <c r="D315" s="173"/>
      <c r="E315" s="32"/>
      <c r="F315" s="32"/>
      <c r="G315" s="173"/>
      <c r="H315" s="175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175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</row>
    <row r="316" spans="1:123" x14ac:dyDescent="0.2">
      <c r="A316" s="32"/>
      <c r="B316" s="32"/>
      <c r="C316" s="32"/>
      <c r="D316" s="173"/>
      <c r="E316" s="32"/>
      <c r="F316" s="32"/>
      <c r="G316" s="173"/>
      <c r="H316" s="175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175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</row>
    <row r="317" spans="1:123" x14ac:dyDescent="0.2">
      <c r="A317" s="32"/>
      <c r="B317" s="32"/>
      <c r="C317" s="32"/>
      <c r="D317" s="173"/>
      <c r="E317" s="32"/>
      <c r="F317" s="32"/>
      <c r="G317" s="173"/>
      <c r="H317" s="175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175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</row>
    <row r="318" spans="1:123" x14ac:dyDescent="0.2">
      <c r="A318" s="32"/>
      <c r="B318" s="32"/>
      <c r="C318" s="32"/>
      <c r="D318" s="173"/>
      <c r="E318" s="32"/>
      <c r="F318" s="32"/>
      <c r="G318" s="173"/>
      <c r="H318" s="175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175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</row>
    <row r="319" spans="1:123" x14ac:dyDescent="0.2">
      <c r="A319" s="32"/>
      <c r="B319" s="32"/>
      <c r="C319" s="32"/>
      <c r="D319" s="173"/>
      <c r="E319" s="32"/>
      <c r="F319" s="32"/>
      <c r="G319" s="173"/>
      <c r="H319" s="175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175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</row>
    <row r="320" spans="1:123" x14ac:dyDescent="0.2">
      <c r="A320" s="32"/>
      <c r="B320" s="32"/>
      <c r="C320" s="32"/>
      <c r="D320" s="173"/>
      <c r="E320" s="32"/>
      <c r="F320" s="32"/>
      <c r="G320" s="173"/>
      <c r="H320" s="175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175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</row>
    <row r="321" spans="1:123" x14ac:dyDescent="0.2">
      <c r="A321" s="32"/>
      <c r="B321" s="32"/>
      <c r="C321" s="32"/>
      <c r="D321" s="173"/>
      <c r="E321" s="32"/>
      <c r="F321" s="32"/>
      <c r="G321" s="173"/>
      <c r="H321" s="175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175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</row>
    <row r="322" spans="1:123" x14ac:dyDescent="0.2">
      <c r="A322" s="32"/>
      <c r="B322" s="32"/>
      <c r="C322" s="32"/>
      <c r="D322" s="173"/>
      <c r="E322" s="32"/>
      <c r="F322" s="32"/>
      <c r="G322" s="173"/>
      <c r="H322" s="175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175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</row>
    <row r="323" spans="1:123" x14ac:dyDescent="0.2">
      <c r="A323" s="32"/>
      <c r="B323" s="32"/>
      <c r="C323" s="32"/>
      <c r="D323" s="173"/>
      <c r="E323" s="32"/>
      <c r="F323" s="32"/>
      <c r="G323" s="173"/>
      <c r="H323" s="175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175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</row>
    <row r="324" spans="1:123" x14ac:dyDescent="0.2">
      <c r="A324" s="32"/>
      <c r="B324" s="32"/>
      <c r="C324" s="32"/>
      <c r="D324" s="173"/>
      <c r="E324" s="32"/>
      <c r="F324" s="32"/>
      <c r="G324" s="173"/>
      <c r="H324" s="175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175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</row>
    <row r="325" spans="1:123" x14ac:dyDescent="0.2">
      <c r="A325" s="32"/>
      <c r="B325" s="32"/>
      <c r="C325" s="32"/>
      <c r="D325" s="173"/>
      <c r="E325" s="32"/>
      <c r="F325" s="32"/>
      <c r="G325" s="173"/>
      <c r="H325" s="175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175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</row>
    <row r="326" spans="1:123" x14ac:dyDescent="0.2">
      <c r="A326" s="32"/>
      <c r="B326" s="32"/>
      <c r="C326" s="32"/>
      <c r="D326" s="173"/>
      <c r="E326" s="32"/>
      <c r="F326" s="32"/>
      <c r="G326" s="173"/>
      <c r="H326" s="175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175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</row>
    <row r="327" spans="1:123" x14ac:dyDescent="0.2">
      <c r="A327" s="32"/>
      <c r="B327" s="32"/>
      <c r="C327" s="32"/>
      <c r="D327" s="173"/>
      <c r="E327" s="32"/>
      <c r="F327" s="32"/>
      <c r="G327" s="173"/>
      <c r="H327" s="175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175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</row>
    <row r="328" spans="1:123" x14ac:dyDescent="0.2">
      <c r="A328" s="32"/>
      <c r="B328" s="32"/>
      <c r="C328" s="32"/>
      <c r="D328" s="173"/>
      <c r="E328" s="32"/>
      <c r="F328" s="32"/>
      <c r="G328" s="173"/>
      <c r="H328" s="175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175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</row>
    <row r="329" spans="1:123" x14ac:dyDescent="0.2">
      <c r="A329" s="32"/>
      <c r="B329" s="32"/>
      <c r="C329" s="32"/>
      <c r="D329" s="173"/>
      <c r="E329" s="32"/>
      <c r="F329" s="32"/>
      <c r="G329" s="173"/>
      <c r="H329" s="175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175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</row>
    <row r="330" spans="1:123" x14ac:dyDescent="0.2">
      <c r="A330" s="32"/>
      <c r="B330" s="32"/>
      <c r="C330" s="32"/>
      <c r="D330" s="173"/>
      <c r="E330" s="32"/>
      <c r="F330" s="32"/>
      <c r="G330" s="173"/>
      <c r="H330" s="175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175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</row>
    <row r="331" spans="1:123" x14ac:dyDescent="0.2">
      <c r="A331" s="32"/>
      <c r="B331" s="32"/>
      <c r="C331" s="32"/>
      <c r="D331" s="173"/>
      <c r="E331" s="32"/>
      <c r="F331" s="32"/>
      <c r="G331" s="173"/>
      <c r="H331" s="175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175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</row>
    <row r="332" spans="1:123" x14ac:dyDescent="0.2">
      <c r="A332" s="32"/>
      <c r="B332" s="32"/>
      <c r="C332" s="32"/>
      <c r="D332" s="173"/>
      <c r="E332" s="32"/>
      <c r="F332" s="32"/>
      <c r="G332" s="173"/>
      <c r="H332" s="175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175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</row>
    <row r="333" spans="1:123" x14ac:dyDescent="0.2">
      <c r="A333" s="32"/>
      <c r="B333" s="32"/>
      <c r="C333" s="32"/>
      <c r="D333" s="173"/>
      <c r="E333" s="32"/>
      <c r="F333" s="32"/>
      <c r="G333" s="173"/>
      <c r="H333" s="175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175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</row>
    <row r="334" spans="1:123" x14ac:dyDescent="0.2">
      <c r="A334" s="32"/>
      <c r="B334" s="32"/>
      <c r="C334" s="32"/>
      <c r="D334" s="173"/>
      <c r="E334" s="32"/>
      <c r="F334" s="32"/>
      <c r="G334" s="173"/>
      <c r="H334" s="175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175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</row>
    <row r="335" spans="1:123" x14ac:dyDescent="0.2">
      <c r="A335" s="32"/>
      <c r="B335" s="32"/>
      <c r="C335" s="32"/>
      <c r="D335" s="173"/>
      <c r="E335" s="32"/>
      <c r="F335" s="32"/>
      <c r="G335" s="173"/>
      <c r="H335" s="175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175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</row>
    <row r="336" spans="1:123" x14ac:dyDescent="0.2">
      <c r="A336" s="32"/>
      <c r="B336" s="32"/>
      <c r="C336" s="32"/>
      <c r="D336" s="173"/>
      <c r="E336" s="32"/>
      <c r="F336" s="32"/>
      <c r="G336" s="173"/>
      <c r="H336" s="175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175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</row>
    <row r="337" spans="1:123" x14ac:dyDescent="0.2">
      <c r="A337" s="32"/>
      <c r="B337" s="32"/>
      <c r="C337" s="32"/>
      <c r="D337" s="173"/>
      <c r="E337" s="32"/>
      <c r="F337" s="32"/>
      <c r="G337" s="173"/>
      <c r="H337" s="175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175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</row>
    <row r="338" spans="1:123" x14ac:dyDescent="0.2">
      <c r="A338" s="32"/>
      <c r="B338" s="32"/>
      <c r="C338" s="32"/>
      <c r="D338" s="173"/>
      <c r="E338" s="32"/>
      <c r="F338" s="32"/>
      <c r="G338" s="173"/>
      <c r="H338" s="175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175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</row>
    <row r="339" spans="1:123" x14ac:dyDescent="0.2">
      <c r="A339" s="32"/>
      <c r="B339" s="32"/>
      <c r="C339" s="32"/>
      <c r="D339" s="173"/>
      <c r="E339" s="32"/>
      <c r="F339" s="32"/>
      <c r="G339" s="173"/>
      <c r="H339" s="175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175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</row>
    <row r="340" spans="1:123" x14ac:dyDescent="0.2">
      <c r="A340" s="32"/>
      <c r="B340" s="32"/>
      <c r="C340" s="32"/>
      <c r="D340" s="173"/>
      <c r="E340" s="32"/>
      <c r="F340" s="32"/>
      <c r="G340" s="173"/>
      <c r="H340" s="175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175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</row>
    <row r="341" spans="1:123" x14ac:dyDescent="0.2">
      <c r="A341" s="32"/>
      <c r="B341" s="32"/>
      <c r="C341" s="32"/>
      <c r="D341" s="173"/>
      <c r="E341" s="32"/>
      <c r="F341" s="32"/>
      <c r="G341" s="173"/>
      <c r="H341" s="175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175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</row>
    <row r="342" spans="1:123" x14ac:dyDescent="0.2">
      <c r="A342" s="32"/>
      <c r="B342" s="32"/>
      <c r="C342" s="32"/>
      <c r="D342" s="173"/>
      <c r="E342" s="32"/>
      <c r="F342" s="32"/>
      <c r="G342" s="173"/>
      <c r="H342" s="175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175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</row>
    <row r="343" spans="1:123" x14ac:dyDescent="0.2">
      <c r="A343" s="32"/>
      <c r="B343" s="32"/>
      <c r="C343" s="32"/>
      <c r="D343" s="173"/>
      <c r="E343" s="32"/>
      <c r="F343" s="32"/>
      <c r="G343" s="173"/>
      <c r="H343" s="175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175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</row>
    <row r="344" spans="1:123" x14ac:dyDescent="0.2">
      <c r="A344" s="32"/>
      <c r="B344" s="32"/>
      <c r="C344" s="32"/>
      <c r="D344" s="173"/>
      <c r="E344" s="32"/>
      <c r="F344" s="32"/>
      <c r="G344" s="173"/>
      <c r="H344" s="175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175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</row>
    <row r="345" spans="1:123" x14ac:dyDescent="0.2">
      <c r="A345" s="32"/>
      <c r="B345" s="32"/>
      <c r="C345" s="32"/>
      <c r="D345" s="173"/>
      <c r="E345" s="32"/>
      <c r="F345" s="32"/>
      <c r="G345" s="173"/>
      <c r="H345" s="175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175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</row>
    <row r="346" spans="1:123" x14ac:dyDescent="0.2">
      <c r="A346" s="32"/>
      <c r="B346" s="32"/>
      <c r="C346" s="32"/>
      <c r="D346" s="173"/>
      <c r="E346" s="32"/>
      <c r="F346" s="32"/>
      <c r="G346" s="173"/>
      <c r="H346" s="175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175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</row>
    <row r="347" spans="1:123" x14ac:dyDescent="0.2">
      <c r="A347" s="32"/>
      <c r="B347" s="32"/>
      <c r="C347" s="32"/>
      <c r="D347" s="173"/>
      <c r="E347" s="32"/>
      <c r="F347" s="32"/>
      <c r="G347" s="173"/>
      <c r="H347" s="175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175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</row>
    <row r="348" spans="1:123" x14ac:dyDescent="0.2">
      <c r="A348" s="32"/>
      <c r="B348" s="32"/>
      <c r="C348" s="32"/>
      <c r="D348" s="173"/>
      <c r="E348" s="32"/>
      <c r="F348" s="32"/>
      <c r="G348" s="173"/>
      <c r="H348" s="175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175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</row>
    <row r="349" spans="1:123" x14ac:dyDescent="0.2">
      <c r="A349" s="32"/>
      <c r="B349" s="32"/>
      <c r="C349" s="32"/>
      <c r="D349" s="173"/>
      <c r="E349" s="32"/>
      <c r="F349" s="32"/>
      <c r="G349" s="173"/>
      <c r="H349" s="175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175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</row>
    <row r="350" spans="1:123" x14ac:dyDescent="0.2">
      <c r="A350" s="32"/>
      <c r="B350" s="32"/>
      <c r="C350" s="32"/>
      <c r="D350" s="173"/>
      <c r="E350" s="32"/>
      <c r="F350" s="32"/>
      <c r="G350" s="173"/>
      <c r="H350" s="175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175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</row>
    <row r="351" spans="1:123" x14ac:dyDescent="0.2">
      <c r="A351" s="32"/>
      <c r="B351" s="32"/>
      <c r="C351" s="32"/>
      <c r="D351" s="173"/>
      <c r="E351" s="32"/>
      <c r="F351" s="32"/>
      <c r="G351" s="173"/>
      <c r="H351" s="175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175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</row>
    <row r="352" spans="1:123" x14ac:dyDescent="0.2">
      <c r="A352" s="32"/>
      <c r="B352" s="32"/>
      <c r="C352" s="32"/>
      <c r="D352" s="173"/>
      <c r="E352" s="32"/>
      <c r="F352" s="32"/>
      <c r="G352" s="173"/>
      <c r="H352" s="175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175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</row>
    <row r="353" spans="1:123" x14ac:dyDescent="0.2">
      <c r="A353" s="32"/>
      <c r="B353" s="32"/>
      <c r="C353" s="32"/>
      <c r="D353" s="173"/>
      <c r="E353" s="32"/>
      <c r="F353" s="32"/>
      <c r="G353" s="173"/>
      <c r="H353" s="175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175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</row>
    <row r="354" spans="1:123" x14ac:dyDescent="0.2">
      <c r="A354" s="32"/>
      <c r="B354" s="32"/>
      <c r="C354" s="32"/>
      <c r="D354" s="173"/>
      <c r="E354" s="32"/>
      <c r="F354" s="32"/>
      <c r="G354" s="173"/>
      <c r="H354" s="175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175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</row>
    <row r="355" spans="1:123" x14ac:dyDescent="0.2">
      <c r="A355" s="32"/>
      <c r="B355" s="32"/>
      <c r="C355" s="32"/>
      <c r="D355" s="173"/>
      <c r="E355" s="32"/>
      <c r="F355" s="32"/>
      <c r="G355" s="173"/>
      <c r="H355" s="175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175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</row>
    <row r="356" spans="1:123" x14ac:dyDescent="0.2">
      <c r="A356" s="32"/>
      <c r="B356" s="32"/>
      <c r="C356" s="32"/>
      <c r="D356" s="173"/>
      <c r="E356" s="32"/>
      <c r="F356" s="32"/>
      <c r="G356" s="173"/>
      <c r="H356" s="175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175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</row>
    <row r="357" spans="1:123" x14ac:dyDescent="0.2">
      <c r="A357" s="32"/>
      <c r="B357" s="32"/>
      <c r="C357" s="32"/>
      <c r="D357" s="173"/>
      <c r="E357" s="32"/>
      <c r="F357" s="32"/>
      <c r="G357" s="173"/>
      <c r="H357" s="175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175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</row>
    <row r="358" spans="1:123" x14ac:dyDescent="0.2">
      <c r="A358" s="32"/>
      <c r="B358" s="32"/>
      <c r="C358" s="32"/>
      <c r="D358" s="173"/>
      <c r="E358" s="32"/>
      <c r="F358" s="32"/>
      <c r="G358" s="173"/>
      <c r="H358" s="175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175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</row>
    <row r="359" spans="1:123" x14ac:dyDescent="0.2">
      <c r="A359" s="32"/>
      <c r="B359" s="32"/>
      <c r="C359" s="32"/>
      <c r="D359" s="173"/>
      <c r="E359" s="32"/>
      <c r="F359" s="32"/>
      <c r="G359" s="173"/>
      <c r="H359" s="175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175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</row>
    <row r="360" spans="1:123" x14ac:dyDescent="0.2">
      <c r="A360" s="32"/>
      <c r="B360" s="32"/>
      <c r="C360" s="32"/>
      <c r="D360" s="173"/>
      <c r="E360" s="32"/>
      <c r="F360" s="32"/>
      <c r="G360" s="173"/>
      <c r="H360" s="175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175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</row>
    <row r="361" spans="1:123" x14ac:dyDescent="0.2">
      <c r="A361" s="32"/>
      <c r="B361" s="32"/>
      <c r="C361" s="32"/>
      <c r="D361" s="173"/>
      <c r="E361" s="32"/>
      <c r="F361" s="32"/>
      <c r="G361" s="173"/>
      <c r="H361" s="175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175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</row>
    <row r="362" spans="1:123" x14ac:dyDescent="0.2">
      <c r="A362" s="32"/>
      <c r="B362" s="32"/>
      <c r="C362" s="32"/>
      <c r="D362" s="173"/>
      <c r="E362" s="32"/>
      <c r="F362" s="32"/>
      <c r="G362" s="173"/>
      <c r="H362" s="175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175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</row>
    <row r="363" spans="1:123" x14ac:dyDescent="0.2">
      <c r="A363" s="32"/>
      <c r="B363" s="32"/>
      <c r="C363" s="32"/>
      <c r="D363" s="173"/>
      <c r="E363" s="32"/>
      <c r="F363" s="32"/>
      <c r="G363" s="173"/>
      <c r="H363" s="175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175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</row>
    <row r="364" spans="1:123" x14ac:dyDescent="0.2">
      <c r="A364" s="32"/>
      <c r="B364" s="32"/>
      <c r="C364" s="32"/>
      <c r="D364" s="173"/>
      <c r="E364" s="32"/>
      <c r="F364" s="32"/>
      <c r="G364" s="173"/>
      <c r="H364" s="175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175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</row>
    <row r="365" spans="1:123" x14ac:dyDescent="0.2">
      <c r="A365" s="32"/>
      <c r="B365" s="32"/>
      <c r="C365" s="32"/>
      <c r="D365" s="173"/>
      <c r="E365" s="32"/>
      <c r="F365" s="32"/>
      <c r="G365" s="173"/>
      <c r="H365" s="175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175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</row>
    <row r="366" spans="1:123" x14ac:dyDescent="0.2">
      <c r="A366" s="32"/>
      <c r="B366" s="32"/>
      <c r="C366" s="32"/>
      <c r="D366" s="173"/>
      <c r="E366" s="32"/>
      <c r="F366" s="32"/>
      <c r="G366" s="173"/>
      <c r="H366" s="175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175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</row>
    <row r="367" spans="1:123" x14ac:dyDescent="0.2">
      <c r="A367" s="32"/>
      <c r="B367" s="32"/>
      <c r="C367" s="32"/>
      <c r="D367" s="173"/>
      <c r="E367" s="32"/>
      <c r="F367" s="32"/>
      <c r="G367" s="173"/>
      <c r="H367" s="175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175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</row>
    <row r="368" spans="1:123" x14ac:dyDescent="0.2">
      <c r="A368" s="32"/>
      <c r="B368" s="32"/>
      <c r="C368" s="32"/>
      <c r="D368" s="173"/>
      <c r="E368" s="32"/>
      <c r="F368" s="32"/>
      <c r="G368" s="173"/>
      <c r="H368" s="175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175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</row>
    <row r="369" spans="1:123" x14ac:dyDescent="0.2">
      <c r="A369" s="32"/>
      <c r="B369" s="32"/>
      <c r="C369" s="32"/>
      <c r="D369" s="173"/>
      <c r="E369" s="32"/>
      <c r="F369" s="32"/>
      <c r="G369" s="173"/>
      <c r="H369" s="175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175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</row>
    <row r="370" spans="1:123" x14ac:dyDescent="0.2">
      <c r="A370" s="32"/>
      <c r="B370" s="32"/>
      <c r="C370" s="32"/>
      <c r="D370" s="173"/>
      <c r="E370" s="32"/>
      <c r="F370" s="32"/>
      <c r="G370" s="173"/>
      <c r="H370" s="175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175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</row>
    <row r="371" spans="1:123" x14ac:dyDescent="0.2">
      <c r="A371" s="32"/>
      <c r="B371" s="32"/>
      <c r="C371" s="32"/>
      <c r="D371" s="173"/>
      <c r="E371" s="32"/>
      <c r="F371" s="32"/>
      <c r="G371" s="173"/>
      <c r="H371" s="175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175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</row>
    <row r="372" spans="1:123" x14ac:dyDescent="0.2">
      <c r="A372" s="32"/>
      <c r="B372" s="32"/>
      <c r="C372" s="32"/>
      <c r="D372" s="173"/>
      <c r="E372" s="32"/>
      <c r="F372" s="32"/>
      <c r="G372" s="173"/>
      <c r="H372" s="175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175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</row>
    <row r="373" spans="1:123" x14ac:dyDescent="0.2">
      <c r="A373" s="32"/>
      <c r="B373" s="32"/>
      <c r="C373" s="32"/>
      <c r="D373" s="173"/>
      <c r="E373" s="32"/>
      <c r="F373" s="32"/>
      <c r="G373" s="173"/>
      <c r="H373" s="175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175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</row>
    <row r="374" spans="1:123" x14ac:dyDescent="0.2">
      <c r="A374" s="32"/>
      <c r="B374" s="32"/>
      <c r="C374" s="32"/>
      <c r="D374" s="173"/>
      <c r="E374" s="32"/>
      <c r="F374" s="32"/>
      <c r="G374" s="173"/>
      <c r="H374" s="175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175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</row>
    <row r="375" spans="1:123" x14ac:dyDescent="0.2">
      <c r="A375" s="32"/>
      <c r="B375" s="32"/>
      <c r="C375" s="32"/>
      <c r="D375" s="173"/>
      <c r="E375" s="32"/>
      <c r="F375" s="32"/>
      <c r="G375" s="173"/>
      <c r="H375" s="175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175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</row>
    <row r="376" spans="1:123" x14ac:dyDescent="0.2">
      <c r="A376" s="32"/>
      <c r="B376" s="32"/>
      <c r="C376" s="32"/>
      <c r="D376" s="173"/>
      <c r="E376" s="32"/>
      <c r="F376" s="32"/>
      <c r="G376" s="173"/>
      <c r="H376" s="175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175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</row>
    <row r="377" spans="1:123" x14ac:dyDescent="0.2">
      <c r="A377" s="32"/>
      <c r="B377" s="32"/>
      <c r="C377" s="32"/>
      <c r="D377" s="173"/>
      <c r="E377" s="32"/>
      <c r="F377" s="32"/>
      <c r="G377" s="173"/>
      <c r="H377" s="175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175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</row>
    <row r="378" spans="1:123" x14ac:dyDescent="0.2">
      <c r="A378" s="32"/>
      <c r="B378" s="32"/>
      <c r="C378" s="32"/>
      <c r="D378" s="173"/>
      <c r="E378" s="32"/>
      <c r="F378" s="32"/>
      <c r="G378" s="173"/>
      <c r="H378" s="175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175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</row>
    <row r="379" spans="1:123" x14ac:dyDescent="0.2">
      <c r="A379" s="32"/>
      <c r="B379" s="32"/>
      <c r="C379" s="32"/>
      <c r="D379" s="173"/>
      <c r="E379" s="32"/>
      <c r="F379" s="32"/>
      <c r="G379" s="173"/>
      <c r="H379" s="175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175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</row>
    <row r="380" spans="1:123" x14ac:dyDescent="0.2">
      <c r="A380" s="32"/>
      <c r="B380" s="32"/>
      <c r="C380" s="32"/>
      <c r="D380" s="173"/>
      <c r="E380" s="32"/>
      <c r="F380" s="32"/>
      <c r="G380" s="173"/>
      <c r="H380" s="175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175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</row>
    <row r="381" spans="1:123" x14ac:dyDescent="0.2">
      <c r="A381" s="32"/>
      <c r="B381" s="32"/>
      <c r="C381" s="32"/>
      <c r="D381" s="173"/>
      <c r="E381" s="32"/>
      <c r="F381" s="32"/>
      <c r="G381" s="173"/>
      <c r="H381" s="175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175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</row>
    <row r="382" spans="1:123" x14ac:dyDescent="0.2">
      <c r="A382" s="32"/>
      <c r="B382" s="32"/>
      <c r="C382" s="32"/>
      <c r="D382" s="173"/>
      <c r="E382" s="32"/>
      <c r="F382" s="32"/>
      <c r="G382" s="173"/>
      <c r="H382" s="175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175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</row>
    <row r="383" spans="1:123" x14ac:dyDescent="0.2">
      <c r="A383" s="32"/>
      <c r="B383" s="32"/>
      <c r="C383" s="32"/>
      <c r="D383" s="173"/>
      <c r="E383" s="32"/>
      <c r="F383" s="32"/>
      <c r="G383" s="173"/>
      <c r="H383" s="175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175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</row>
    <row r="384" spans="1:123" x14ac:dyDescent="0.2">
      <c r="A384" s="32"/>
      <c r="B384" s="32"/>
      <c r="C384" s="32"/>
      <c r="D384" s="173"/>
      <c r="E384" s="32"/>
      <c r="F384" s="32"/>
      <c r="G384" s="173"/>
      <c r="H384" s="175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175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</row>
    <row r="385" spans="1:123" x14ac:dyDescent="0.2">
      <c r="A385" s="32"/>
      <c r="B385" s="32"/>
      <c r="C385" s="32"/>
      <c r="D385" s="173"/>
      <c r="E385" s="32"/>
      <c r="F385" s="32"/>
      <c r="G385" s="173"/>
      <c r="H385" s="175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175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</row>
    <row r="386" spans="1:123" x14ac:dyDescent="0.2">
      <c r="A386" s="32"/>
      <c r="B386" s="32"/>
      <c r="C386" s="32"/>
      <c r="D386" s="173"/>
      <c r="E386" s="32"/>
      <c r="F386" s="32"/>
      <c r="G386" s="173"/>
      <c r="H386" s="175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175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</row>
    <row r="387" spans="1:123" x14ac:dyDescent="0.2">
      <c r="A387" s="32"/>
      <c r="B387" s="32"/>
      <c r="C387" s="32"/>
      <c r="D387" s="173"/>
      <c r="E387" s="32"/>
      <c r="F387" s="32"/>
      <c r="G387" s="173"/>
      <c r="H387" s="175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175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</row>
    <row r="388" spans="1:123" x14ac:dyDescent="0.2">
      <c r="A388" s="32"/>
      <c r="B388" s="32"/>
      <c r="C388" s="32"/>
      <c r="D388" s="173"/>
      <c r="E388" s="32"/>
      <c r="F388" s="32"/>
      <c r="G388" s="173"/>
      <c r="H388" s="175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175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</row>
    <row r="389" spans="1:123" x14ac:dyDescent="0.2">
      <c r="A389" s="32"/>
      <c r="B389" s="32"/>
      <c r="C389" s="32"/>
      <c r="D389" s="173"/>
      <c r="E389" s="32"/>
      <c r="F389" s="32"/>
      <c r="G389" s="173"/>
      <c r="H389" s="175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175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</row>
    <row r="390" spans="1:123" x14ac:dyDescent="0.2">
      <c r="A390" s="32"/>
      <c r="B390" s="32"/>
      <c r="C390" s="32"/>
      <c r="D390" s="173"/>
      <c r="E390" s="32"/>
      <c r="F390" s="32"/>
      <c r="G390" s="173"/>
      <c r="H390" s="175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175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</row>
    <row r="391" spans="1:123" x14ac:dyDescent="0.2">
      <c r="A391" s="32"/>
      <c r="B391" s="32"/>
      <c r="C391" s="32"/>
      <c r="D391" s="173"/>
      <c r="E391" s="32"/>
      <c r="F391" s="32"/>
      <c r="G391" s="173"/>
      <c r="H391" s="175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175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</row>
    <row r="392" spans="1:123" x14ac:dyDescent="0.2">
      <c r="A392" s="32"/>
      <c r="B392" s="32"/>
      <c r="C392" s="32"/>
      <c r="D392" s="173"/>
      <c r="E392" s="32"/>
      <c r="F392" s="32"/>
      <c r="G392" s="173"/>
      <c r="H392" s="175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175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</row>
    <row r="393" spans="1:123" x14ac:dyDescent="0.2">
      <c r="A393" s="32"/>
      <c r="B393" s="32"/>
      <c r="C393" s="32"/>
      <c r="D393" s="173"/>
      <c r="E393" s="32"/>
      <c r="F393" s="32"/>
      <c r="G393" s="173"/>
      <c r="H393" s="175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175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</row>
    <row r="394" spans="1:123" x14ac:dyDescent="0.2">
      <c r="A394" s="32"/>
      <c r="B394" s="32"/>
      <c r="C394" s="32"/>
      <c r="D394" s="173"/>
      <c r="E394" s="32"/>
      <c r="F394" s="32"/>
      <c r="G394" s="173"/>
      <c r="H394" s="175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175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  <c r="DB394" s="32"/>
      <c r="DC394" s="32"/>
      <c r="DD394" s="32"/>
      <c r="DE394" s="32"/>
      <c r="DF394" s="32"/>
      <c r="DG394" s="32"/>
      <c r="DH394" s="32"/>
      <c r="DI394" s="32"/>
      <c r="DJ394" s="32"/>
      <c r="DK394" s="32"/>
      <c r="DL394" s="32"/>
      <c r="DM394" s="32"/>
      <c r="DN394" s="32"/>
      <c r="DO394" s="32"/>
      <c r="DP394" s="32"/>
      <c r="DQ394" s="32"/>
      <c r="DR394" s="32"/>
      <c r="DS394" s="32"/>
    </row>
    <row r="395" spans="1:123" x14ac:dyDescent="0.2">
      <c r="A395" s="32"/>
      <c r="B395" s="32"/>
      <c r="C395" s="32"/>
      <c r="D395" s="173"/>
      <c r="E395" s="32"/>
      <c r="F395" s="32"/>
      <c r="G395" s="173"/>
      <c r="H395" s="175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175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</row>
    <row r="396" spans="1:123" x14ac:dyDescent="0.2">
      <c r="A396" s="32"/>
      <c r="B396" s="32"/>
      <c r="C396" s="32"/>
      <c r="D396" s="173"/>
      <c r="E396" s="32"/>
      <c r="F396" s="32"/>
      <c r="G396" s="173"/>
      <c r="H396" s="175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175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  <c r="DB396" s="32"/>
      <c r="DC396" s="32"/>
      <c r="DD396" s="32"/>
      <c r="DE396" s="32"/>
      <c r="DF396" s="32"/>
      <c r="DG396" s="32"/>
      <c r="DH396" s="32"/>
      <c r="DI396" s="32"/>
      <c r="DJ396" s="32"/>
      <c r="DK396" s="32"/>
      <c r="DL396" s="32"/>
      <c r="DM396" s="32"/>
      <c r="DN396" s="32"/>
      <c r="DO396" s="32"/>
      <c r="DP396" s="32"/>
      <c r="DQ396" s="32"/>
      <c r="DR396" s="32"/>
      <c r="DS396" s="32"/>
    </row>
    <row r="397" spans="1:123" x14ac:dyDescent="0.2">
      <c r="A397" s="32"/>
      <c r="B397" s="32"/>
      <c r="C397" s="32"/>
      <c r="D397" s="173"/>
      <c r="E397" s="32"/>
      <c r="F397" s="32"/>
      <c r="G397" s="173"/>
      <c r="H397" s="175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175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</row>
    <row r="398" spans="1:123" x14ac:dyDescent="0.2">
      <c r="A398" s="32"/>
      <c r="B398" s="32"/>
      <c r="C398" s="32"/>
      <c r="D398" s="173"/>
      <c r="E398" s="32"/>
      <c r="F398" s="32"/>
      <c r="G398" s="173"/>
      <c r="H398" s="175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175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  <c r="DB398" s="32"/>
      <c r="DC398" s="32"/>
      <c r="DD398" s="32"/>
      <c r="DE398" s="32"/>
      <c r="DF398" s="32"/>
      <c r="DG398" s="32"/>
      <c r="DH398" s="32"/>
      <c r="DI398" s="32"/>
      <c r="DJ398" s="32"/>
      <c r="DK398" s="32"/>
      <c r="DL398" s="32"/>
      <c r="DM398" s="32"/>
      <c r="DN398" s="32"/>
      <c r="DO398" s="32"/>
      <c r="DP398" s="32"/>
      <c r="DQ398" s="32"/>
      <c r="DR398" s="32"/>
      <c r="DS398" s="32"/>
    </row>
    <row r="399" spans="1:123" x14ac:dyDescent="0.2">
      <c r="A399" s="32"/>
      <c r="B399" s="32"/>
      <c r="C399" s="32"/>
      <c r="D399" s="173"/>
      <c r="E399" s="32"/>
      <c r="F399" s="32"/>
      <c r="G399" s="173"/>
      <c r="H399" s="175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175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</row>
    <row r="400" spans="1:123" x14ac:dyDescent="0.2">
      <c r="A400" s="32"/>
      <c r="B400" s="32"/>
      <c r="C400" s="32"/>
      <c r="D400" s="173"/>
      <c r="E400" s="32"/>
      <c r="F400" s="32"/>
      <c r="G400" s="173"/>
      <c r="H400" s="175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175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  <c r="DB400" s="32"/>
      <c r="DC400" s="32"/>
      <c r="DD400" s="32"/>
      <c r="DE400" s="32"/>
      <c r="DF400" s="32"/>
      <c r="DG400" s="32"/>
      <c r="DH400" s="32"/>
      <c r="DI400" s="32"/>
      <c r="DJ400" s="32"/>
      <c r="DK400" s="32"/>
      <c r="DL400" s="32"/>
      <c r="DM400" s="32"/>
      <c r="DN400" s="32"/>
      <c r="DO400" s="32"/>
      <c r="DP400" s="32"/>
      <c r="DQ400" s="32"/>
      <c r="DR400" s="32"/>
      <c r="DS400" s="32"/>
    </row>
    <row r="401" spans="1:123" x14ac:dyDescent="0.2">
      <c r="A401" s="32"/>
      <c r="B401" s="32"/>
      <c r="C401" s="32"/>
      <c r="D401" s="173"/>
      <c r="E401" s="32"/>
      <c r="F401" s="32"/>
      <c r="G401" s="173"/>
      <c r="H401" s="175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175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</row>
    <row r="402" spans="1:123" x14ac:dyDescent="0.2">
      <c r="A402" s="32"/>
      <c r="B402" s="32"/>
      <c r="C402" s="32"/>
      <c r="D402" s="173"/>
      <c r="E402" s="32"/>
      <c r="F402" s="32"/>
      <c r="G402" s="173"/>
      <c r="H402" s="175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175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  <c r="DB402" s="32"/>
      <c r="DC402" s="32"/>
      <c r="DD402" s="32"/>
      <c r="DE402" s="32"/>
      <c r="DF402" s="32"/>
      <c r="DG402" s="32"/>
      <c r="DH402" s="32"/>
      <c r="DI402" s="32"/>
      <c r="DJ402" s="32"/>
      <c r="DK402" s="32"/>
      <c r="DL402" s="32"/>
      <c r="DM402" s="32"/>
      <c r="DN402" s="32"/>
      <c r="DO402" s="32"/>
      <c r="DP402" s="32"/>
      <c r="DQ402" s="32"/>
      <c r="DR402" s="32"/>
      <c r="DS402" s="32"/>
    </row>
    <row r="403" spans="1:123" x14ac:dyDescent="0.2">
      <c r="A403" s="32"/>
      <c r="B403" s="32"/>
      <c r="C403" s="32"/>
      <c r="D403" s="173"/>
      <c r="E403" s="32"/>
      <c r="F403" s="32"/>
      <c r="G403" s="173"/>
      <c r="H403" s="175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175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  <c r="DB403" s="32"/>
      <c r="DC403" s="32"/>
      <c r="DD403" s="32"/>
      <c r="DE403" s="32"/>
      <c r="DF403" s="32"/>
      <c r="DG403" s="32"/>
      <c r="DH403" s="32"/>
      <c r="DI403" s="32"/>
      <c r="DJ403" s="32"/>
      <c r="DK403" s="32"/>
      <c r="DL403" s="32"/>
      <c r="DM403" s="32"/>
      <c r="DN403" s="32"/>
      <c r="DO403" s="32"/>
      <c r="DP403" s="32"/>
      <c r="DQ403" s="32"/>
      <c r="DR403" s="32"/>
      <c r="DS403" s="32"/>
    </row>
    <row r="404" spans="1:123" x14ac:dyDescent="0.2">
      <c r="A404" s="32"/>
      <c r="B404" s="32"/>
      <c r="C404" s="32"/>
      <c r="D404" s="173"/>
      <c r="E404" s="32"/>
      <c r="F404" s="32"/>
      <c r="G404" s="173"/>
      <c r="H404" s="175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175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  <c r="DB404" s="32"/>
      <c r="DC404" s="32"/>
      <c r="DD404" s="32"/>
      <c r="DE404" s="32"/>
      <c r="DF404" s="32"/>
      <c r="DG404" s="32"/>
      <c r="DH404" s="32"/>
      <c r="DI404" s="32"/>
      <c r="DJ404" s="32"/>
      <c r="DK404" s="32"/>
      <c r="DL404" s="32"/>
      <c r="DM404" s="32"/>
      <c r="DN404" s="32"/>
      <c r="DO404" s="32"/>
      <c r="DP404" s="32"/>
      <c r="DQ404" s="32"/>
      <c r="DR404" s="32"/>
      <c r="DS404" s="32"/>
    </row>
    <row r="405" spans="1:123" x14ac:dyDescent="0.2">
      <c r="A405" s="32"/>
      <c r="B405" s="32"/>
      <c r="C405" s="32"/>
      <c r="D405" s="173"/>
      <c r="E405" s="32"/>
      <c r="F405" s="32"/>
      <c r="G405" s="173"/>
      <c r="H405" s="175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175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  <c r="DB405" s="32"/>
      <c r="DC405" s="32"/>
      <c r="DD405" s="32"/>
      <c r="DE405" s="32"/>
      <c r="DF405" s="32"/>
      <c r="DG405" s="32"/>
      <c r="DH405" s="32"/>
      <c r="DI405" s="32"/>
      <c r="DJ405" s="32"/>
      <c r="DK405" s="32"/>
      <c r="DL405" s="32"/>
      <c r="DM405" s="32"/>
      <c r="DN405" s="32"/>
      <c r="DO405" s="32"/>
      <c r="DP405" s="32"/>
      <c r="DQ405" s="32"/>
      <c r="DR405" s="32"/>
      <c r="DS405" s="32"/>
    </row>
    <row r="406" spans="1:123" x14ac:dyDescent="0.2">
      <c r="A406" s="32"/>
      <c r="B406" s="32"/>
      <c r="C406" s="32"/>
      <c r="D406" s="173"/>
      <c r="E406" s="32"/>
      <c r="F406" s="32"/>
      <c r="G406" s="173"/>
      <c r="H406" s="175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175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  <c r="DB406" s="32"/>
      <c r="DC406" s="32"/>
      <c r="DD406" s="32"/>
      <c r="DE406" s="32"/>
      <c r="DF406" s="32"/>
      <c r="DG406" s="32"/>
      <c r="DH406" s="32"/>
      <c r="DI406" s="32"/>
      <c r="DJ406" s="32"/>
      <c r="DK406" s="32"/>
      <c r="DL406" s="32"/>
      <c r="DM406" s="32"/>
      <c r="DN406" s="32"/>
      <c r="DO406" s="32"/>
      <c r="DP406" s="32"/>
      <c r="DQ406" s="32"/>
      <c r="DR406" s="32"/>
      <c r="DS406" s="32"/>
    </row>
    <row r="407" spans="1:123" x14ac:dyDescent="0.2">
      <c r="A407" s="32"/>
      <c r="B407" s="32"/>
      <c r="C407" s="32"/>
      <c r="D407" s="173"/>
      <c r="E407" s="32"/>
      <c r="F407" s="32"/>
      <c r="G407" s="173"/>
      <c r="H407" s="175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175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</row>
    <row r="408" spans="1:123" x14ac:dyDescent="0.2">
      <c r="A408" s="32"/>
      <c r="B408" s="32"/>
      <c r="C408" s="32"/>
      <c r="D408" s="173"/>
      <c r="E408" s="32"/>
      <c r="F408" s="32"/>
      <c r="G408" s="173"/>
      <c r="H408" s="175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175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</row>
    <row r="409" spans="1:123" x14ac:dyDescent="0.2">
      <c r="A409" s="32"/>
      <c r="B409" s="32"/>
      <c r="C409" s="32"/>
      <c r="D409" s="173"/>
      <c r="E409" s="32"/>
      <c r="F409" s="32"/>
      <c r="G409" s="173"/>
      <c r="H409" s="175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175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</row>
    <row r="410" spans="1:123" x14ac:dyDescent="0.2">
      <c r="A410" s="32"/>
      <c r="B410" s="32"/>
      <c r="C410" s="32"/>
      <c r="D410" s="173"/>
      <c r="E410" s="32"/>
      <c r="F410" s="32"/>
      <c r="G410" s="173"/>
      <c r="H410" s="175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175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</row>
    <row r="411" spans="1:123" x14ac:dyDescent="0.2">
      <c r="A411" s="32"/>
      <c r="B411" s="32"/>
      <c r="C411" s="32"/>
      <c r="D411" s="173"/>
      <c r="E411" s="32"/>
      <c r="F411" s="32"/>
      <c r="G411" s="173"/>
      <c r="H411" s="175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175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  <c r="DB411" s="32"/>
      <c r="DC411" s="32"/>
      <c r="DD411" s="32"/>
      <c r="DE411" s="32"/>
      <c r="DF411" s="32"/>
      <c r="DG411" s="32"/>
      <c r="DH411" s="32"/>
      <c r="DI411" s="32"/>
      <c r="DJ411" s="32"/>
      <c r="DK411" s="32"/>
      <c r="DL411" s="32"/>
      <c r="DM411" s="32"/>
      <c r="DN411" s="32"/>
      <c r="DO411" s="32"/>
      <c r="DP411" s="32"/>
      <c r="DQ411" s="32"/>
      <c r="DR411" s="32"/>
      <c r="DS411" s="32"/>
    </row>
    <row r="412" spans="1:123" x14ac:dyDescent="0.2">
      <c r="A412" s="32"/>
      <c r="B412" s="32"/>
      <c r="C412" s="32"/>
      <c r="D412" s="173"/>
      <c r="E412" s="32"/>
      <c r="F412" s="32"/>
      <c r="G412" s="173"/>
      <c r="H412" s="175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175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</row>
    <row r="413" spans="1:123" x14ac:dyDescent="0.2">
      <c r="A413" s="32"/>
      <c r="B413" s="32"/>
      <c r="C413" s="32"/>
      <c r="D413" s="173"/>
      <c r="E413" s="32"/>
      <c r="F413" s="32"/>
      <c r="G413" s="173"/>
      <c r="H413" s="175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175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  <c r="DB413" s="32"/>
      <c r="DC413" s="32"/>
      <c r="DD413" s="32"/>
      <c r="DE413" s="32"/>
      <c r="DF413" s="32"/>
      <c r="DG413" s="32"/>
      <c r="DH413" s="32"/>
      <c r="DI413" s="32"/>
      <c r="DJ413" s="32"/>
      <c r="DK413" s="32"/>
      <c r="DL413" s="32"/>
      <c r="DM413" s="32"/>
      <c r="DN413" s="32"/>
      <c r="DO413" s="32"/>
      <c r="DP413" s="32"/>
      <c r="DQ413" s="32"/>
      <c r="DR413" s="32"/>
      <c r="DS413" s="32"/>
    </row>
    <row r="414" spans="1:123" x14ac:dyDescent="0.2">
      <c r="A414" s="32"/>
      <c r="B414" s="32"/>
      <c r="C414" s="32"/>
      <c r="D414" s="173"/>
      <c r="E414" s="32"/>
      <c r="F414" s="32"/>
      <c r="G414" s="173"/>
      <c r="H414" s="175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175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</row>
    <row r="415" spans="1:123" x14ac:dyDescent="0.2">
      <c r="A415" s="32"/>
      <c r="B415" s="32"/>
      <c r="C415" s="32"/>
      <c r="D415" s="173"/>
      <c r="E415" s="32"/>
      <c r="F415" s="32"/>
      <c r="G415" s="173"/>
      <c r="H415" s="175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175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</row>
    <row r="416" spans="1:123" x14ac:dyDescent="0.2">
      <c r="A416" s="32"/>
      <c r="B416" s="32"/>
      <c r="C416" s="32"/>
      <c r="D416" s="173"/>
      <c r="E416" s="32"/>
      <c r="F416" s="32"/>
      <c r="G416" s="173"/>
      <c r="H416" s="175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175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</row>
    <row r="417" spans="1:123" x14ac:dyDescent="0.2">
      <c r="A417" s="32"/>
      <c r="B417" s="32"/>
      <c r="C417" s="32"/>
      <c r="D417" s="173"/>
      <c r="E417" s="32"/>
      <c r="F417" s="32"/>
      <c r="G417" s="173"/>
      <c r="H417" s="175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175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  <c r="DB417" s="32"/>
      <c r="DC417" s="32"/>
      <c r="DD417" s="32"/>
      <c r="DE417" s="32"/>
      <c r="DF417" s="32"/>
      <c r="DG417" s="32"/>
      <c r="DH417" s="32"/>
      <c r="DI417" s="32"/>
      <c r="DJ417" s="32"/>
      <c r="DK417" s="32"/>
      <c r="DL417" s="32"/>
      <c r="DM417" s="32"/>
      <c r="DN417" s="32"/>
      <c r="DO417" s="32"/>
      <c r="DP417" s="32"/>
      <c r="DQ417" s="32"/>
      <c r="DR417" s="32"/>
      <c r="DS417" s="32"/>
    </row>
    <row r="418" spans="1:123" x14ac:dyDescent="0.2">
      <c r="A418" s="32"/>
      <c r="B418" s="32"/>
      <c r="C418" s="32"/>
      <c r="D418" s="173"/>
      <c r="E418" s="32"/>
      <c r="F418" s="32"/>
      <c r="G418" s="173"/>
      <c r="H418" s="175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175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</row>
    <row r="419" spans="1:123" x14ac:dyDescent="0.2">
      <c r="A419" s="32"/>
      <c r="B419" s="32"/>
      <c r="C419" s="32"/>
      <c r="D419" s="173"/>
      <c r="E419" s="32"/>
      <c r="F419" s="32"/>
      <c r="G419" s="173"/>
      <c r="H419" s="175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175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  <c r="DB419" s="32"/>
      <c r="DC419" s="32"/>
      <c r="DD419" s="32"/>
      <c r="DE419" s="32"/>
      <c r="DF419" s="32"/>
      <c r="DG419" s="32"/>
      <c r="DH419" s="32"/>
      <c r="DI419" s="32"/>
      <c r="DJ419" s="32"/>
      <c r="DK419" s="32"/>
      <c r="DL419" s="32"/>
      <c r="DM419" s="32"/>
      <c r="DN419" s="32"/>
      <c r="DO419" s="32"/>
      <c r="DP419" s="32"/>
      <c r="DQ419" s="32"/>
      <c r="DR419" s="32"/>
      <c r="DS419" s="32"/>
    </row>
    <row r="420" spans="1:123" x14ac:dyDescent="0.2">
      <c r="A420" s="32"/>
      <c r="B420" s="32"/>
      <c r="C420" s="32"/>
      <c r="D420" s="173"/>
      <c r="E420" s="32"/>
      <c r="F420" s="32"/>
      <c r="G420" s="173"/>
      <c r="H420" s="175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175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</row>
    <row r="421" spans="1:123" x14ac:dyDescent="0.2">
      <c r="A421" s="32"/>
      <c r="B421" s="32"/>
      <c r="C421" s="32"/>
      <c r="D421" s="173"/>
      <c r="E421" s="32"/>
      <c r="F421" s="32"/>
      <c r="G421" s="173"/>
      <c r="H421" s="175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175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  <c r="DB421" s="32"/>
      <c r="DC421" s="32"/>
      <c r="DD421" s="32"/>
      <c r="DE421" s="32"/>
      <c r="DF421" s="32"/>
      <c r="DG421" s="32"/>
      <c r="DH421" s="32"/>
      <c r="DI421" s="32"/>
      <c r="DJ421" s="32"/>
      <c r="DK421" s="32"/>
      <c r="DL421" s="32"/>
      <c r="DM421" s="32"/>
      <c r="DN421" s="32"/>
      <c r="DO421" s="32"/>
      <c r="DP421" s="32"/>
      <c r="DQ421" s="32"/>
      <c r="DR421" s="32"/>
      <c r="DS421" s="32"/>
    </row>
    <row r="422" spans="1:123" x14ac:dyDescent="0.2">
      <c r="A422" s="32"/>
      <c r="B422" s="32"/>
      <c r="C422" s="32"/>
      <c r="D422" s="173"/>
      <c r="E422" s="32"/>
      <c r="F422" s="32"/>
      <c r="G422" s="173"/>
      <c r="H422" s="175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175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</row>
    <row r="423" spans="1:123" x14ac:dyDescent="0.2">
      <c r="A423" s="32"/>
      <c r="B423" s="32"/>
      <c r="C423" s="32"/>
      <c r="D423" s="173"/>
      <c r="E423" s="32"/>
      <c r="F423" s="32"/>
      <c r="G423" s="173"/>
      <c r="H423" s="175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175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  <c r="DB423" s="32"/>
      <c r="DC423" s="32"/>
      <c r="DD423" s="32"/>
      <c r="DE423" s="32"/>
      <c r="DF423" s="32"/>
      <c r="DG423" s="32"/>
      <c r="DH423" s="32"/>
      <c r="DI423" s="32"/>
      <c r="DJ423" s="32"/>
      <c r="DK423" s="32"/>
      <c r="DL423" s="32"/>
      <c r="DM423" s="32"/>
      <c r="DN423" s="32"/>
      <c r="DO423" s="32"/>
      <c r="DP423" s="32"/>
      <c r="DQ423" s="32"/>
      <c r="DR423" s="32"/>
      <c r="DS423" s="32"/>
    </row>
    <row r="424" spans="1:123" x14ac:dyDescent="0.2">
      <c r="A424" s="32"/>
      <c r="B424" s="32"/>
      <c r="C424" s="32"/>
      <c r="D424" s="173"/>
      <c r="E424" s="32"/>
      <c r="F424" s="32"/>
      <c r="G424" s="173"/>
      <c r="H424" s="175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175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</row>
    <row r="425" spans="1:123" x14ac:dyDescent="0.2">
      <c r="A425" s="32"/>
      <c r="B425" s="32"/>
      <c r="C425" s="32"/>
      <c r="D425" s="173"/>
      <c r="E425" s="32"/>
      <c r="F425" s="32"/>
      <c r="G425" s="173"/>
      <c r="H425" s="175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175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  <c r="DB425" s="32"/>
      <c r="DC425" s="32"/>
      <c r="DD425" s="32"/>
      <c r="DE425" s="32"/>
      <c r="DF425" s="32"/>
      <c r="DG425" s="32"/>
      <c r="DH425" s="32"/>
      <c r="DI425" s="32"/>
      <c r="DJ425" s="32"/>
      <c r="DK425" s="32"/>
      <c r="DL425" s="32"/>
      <c r="DM425" s="32"/>
      <c r="DN425" s="32"/>
      <c r="DO425" s="32"/>
      <c r="DP425" s="32"/>
      <c r="DQ425" s="32"/>
      <c r="DR425" s="32"/>
      <c r="DS425" s="32"/>
    </row>
    <row r="426" spans="1:123" x14ac:dyDescent="0.2">
      <c r="A426" s="32"/>
      <c r="B426" s="32"/>
      <c r="C426" s="32"/>
      <c r="D426" s="173"/>
      <c r="E426" s="32"/>
      <c r="F426" s="32"/>
      <c r="G426" s="173"/>
      <c r="H426" s="175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175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</row>
    <row r="427" spans="1:123" x14ac:dyDescent="0.2">
      <c r="A427" s="32"/>
      <c r="B427" s="32"/>
      <c r="C427" s="32"/>
      <c r="D427" s="173"/>
      <c r="E427" s="32"/>
      <c r="F427" s="32"/>
      <c r="G427" s="173"/>
      <c r="H427" s="175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175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  <c r="DB427" s="32"/>
      <c r="DC427" s="32"/>
      <c r="DD427" s="32"/>
      <c r="DE427" s="32"/>
      <c r="DF427" s="32"/>
      <c r="DG427" s="32"/>
      <c r="DH427" s="32"/>
      <c r="DI427" s="32"/>
      <c r="DJ427" s="32"/>
      <c r="DK427" s="32"/>
      <c r="DL427" s="32"/>
      <c r="DM427" s="32"/>
      <c r="DN427" s="32"/>
      <c r="DO427" s="32"/>
      <c r="DP427" s="32"/>
      <c r="DQ427" s="32"/>
      <c r="DR427" s="32"/>
      <c r="DS427" s="32"/>
    </row>
    <row r="428" spans="1:123" x14ac:dyDescent="0.2">
      <c r="A428" s="32"/>
      <c r="B428" s="32"/>
      <c r="C428" s="32"/>
      <c r="D428" s="173"/>
      <c r="E428" s="32"/>
      <c r="F428" s="32"/>
      <c r="G428" s="173"/>
      <c r="H428" s="175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175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</row>
    <row r="429" spans="1:123" x14ac:dyDescent="0.2">
      <c r="A429" s="32"/>
      <c r="B429" s="32"/>
      <c r="C429" s="32"/>
      <c r="D429" s="173"/>
      <c r="E429" s="32"/>
      <c r="F429" s="32"/>
      <c r="G429" s="173"/>
      <c r="H429" s="175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175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  <c r="DB429" s="32"/>
      <c r="DC429" s="32"/>
      <c r="DD429" s="32"/>
      <c r="DE429" s="32"/>
      <c r="DF429" s="32"/>
      <c r="DG429" s="32"/>
      <c r="DH429" s="32"/>
      <c r="DI429" s="32"/>
      <c r="DJ429" s="32"/>
      <c r="DK429" s="32"/>
      <c r="DL429" s="32"/>
      <c r="DM429" s="32"/>
      <c r="DN429" s="32"/>
      <c r="DO429" s="32"/>
      <c r="DP429" s="32"/>
      <c r="DQ429" s="32"/>
      <c r="DR429" s="32"/>
      <c r="DS429" s="32"/>
    </row>
    <row r="430" spans="1:123" x14ac:dyDescent="0.2">
      <c r="A430" s="32"/>
      <c r="B430" s="32"/>
      <c r="C430" s="32"/>
      <c r="D430" s="173"/>
      <c r="E430" s="32"/>
      <c r="F430" s="32"/>
      <c r="G430" s="173"/>
      <c r="H430" s="175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175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</row>
    <row r="431" spans="1:123" x14ac:dyDescent="0.2">
      <c r="A431" s="32"/>
      <c r="B431" s="32"/>
      <c r="C431" s="32"/>
      <c r="D431" s="173"/>
      <c r="E431" s="32"/>
      <c r="F431" s="32"/>
      <c r="G431" s="173"/>
      <c r="H431" s="175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175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  <c r="DB431" s="32"/>
      <c r="DC431" s="32"/>
      <c r="DD431" s="32"/>
      <c r="DE431" s="32"/>
      <c r="DF431" s="32"/>
      <c r="DG431" s="32"/>
      <c r="DH431" s="32"/>
      <c r="DI431" s="32"/>
      <c r="DJ431" s="32"/>
      <c r="DK431" s="32"/>
      <c r="DL431" s="32"/>
      <c r="DM431" s="32"/>
      <c r="DN431" s="32"/>
      <c r="DO431" s="32"/>
      <c r="DP431" s="32"/>
      <c r="DQ431" s="32"/>
      <c r="DR431" s="32"/>
      <c r="DS431" s="32"/>
    </row>
    <row r="432" spans="1:123" x14ac:dyDescent="0.2">
      <c r="A432" s="32"/>
      <c r="B432" s="32"/>
      <c r="C432" s="32"/>
      <c r="D432" s="173"/>
      <c r="E432" s="32"/>
      <c r="F432" s="32"/>
      <c r="G432" s="173"/>
      <c r="H432" s="175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175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</row>
    <row r="433" spans="1:123" x14ac:dyDescent="0.2">
      <c r="A433" s="32"/>
      <c r="B433" s="32"/>
      <c r="C433" s="32"/>
      <c r="D433" s="173"/>
      <c r="E433" s="32"/>
      <c r="F433" s="32"/>
      <c r="G433" s="173"/>
      <c r="H433" s="175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175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  <c r="DB433" s="32"/>
      <c r="DC433" s="32"/>
      <c r="DD433" s="32"/>
      <c r="DE433" s="32"/>
      <c r="DF433" s="32"/>
      <c r="DG433" s="32"/>
      <c r="DH433" s="32"/>
      <c r="DI433" s="32"/>
      <c r="DJ433" s="32"/>
      <c r="DK433" s="32"/>
      <c r="DL433" s="32"/>
      <c r="DM433" s="32"/>
      <c r="DN433" s="32"/>
      <c r="DO433" s="32"/>
      <c r="DP433" s="32"/>
      <c r="DQ433" s="32"/>
      <c r="DR433" s="32"/>
      <c r="DS433" s="32"/>
    </row>
    <row r="434" spans="1:123" x14ac:dyDescent="0.2">
      <c r="A434" s="32"/>
      <c r="B434" s="32"/>
      <c r="C434" s="32"/>
      <c r="D434" s="173"/>
      <c r="E434" s="32"/>
      <c r="F434" s="32"/>
      <c r="G434" s="173"/>
      <c r="H434" s="175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175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</row>
    <row r="435" spans="1:123" x14ac:dyDescent="0.2">
      <c r="A435" s="32"/>
      <c r="B435" s="32"/>
      <c r="C435" s="32"/>
      <c r="D435" s="173"/>
      <c r="E435" s="32"/>
      <c r="F435" s="32"/>
      <c r="G435" s="173"/>
      <c r="H435" s="175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175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</row>
    <row r="436" spans="1:123" x14ac:dyDescent="0.2">
      <c r="A436" s="32"/>
      <c r="B436" s="32"/>
      <c r="C436" s="32"/>
      <c r="D436" s="173"/>
      <c r="E436" s="32"/>
      <c r="F436" s="32"/>
      <c r="G436" s="173"/>
      <c r="H436" s="175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175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</row>
    <row r="437" spans="1:123" x14ac:dyDescent="0.2">
      <c r="A437" s="32"/>
      <c r="B437" s="32"/>
      <c r="C437" s="32"/>
      <c r="D437" s="173"/>
      <c r="E437" s="32"/>
      <c r="F437" s="32"/>
      <c r="G437" s="173"/>
      <c r="H437" s="175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175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  <c r="DB437" s="32"/>
      <c r="DC437" s="32"/>
      <c r="DD437" s="32"/>
      <c r="DE437" s="32"/>
      <c r="DF437" s="32"/>
      <c r="DG437" s="32"/>
      <c r="DH437" s="32"/>
      <c r="DI437" s="32"/>
      <c r="DJ437" s="32"/>
      <c r="DK437" s="32"/>
      <c r="DL437" s="32"/>
      <c r="DM437" s="32"/>
      <c r="DN437" s="32"/>
      <c r="DO437" s="32"/>
      <c r="DP437" s="32"/>
      <c r="DQ437" s="32"/>
      <c r="DR437" s="32"/>
      <c r="DS437" s="32"/>
    </row>
    <row r="438" spans="1:123" x14ac:dyDescent="0.2">
      <c r="A438" s="32"/>
      <c r="B438" s="32"/>
      <c r="C438" s="32"/>
      <c r="D438" s="173"/>
      <c r="E438" s="32"/>
      <c r="F438" s="32"/>
      <c r="G438" s="173"/>
      <c r="H438" s="175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175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</row>
    <row r="439" spans="1:123" x14ac:dyDescent="0.2">
      <c r="A439" s="32"/>
      <c r="B439" s="32"/>
      <c r="C439" s="32"/>
      <c r="D439" s="173"/>
      <c r="E439" s="32"/>
      <c r="F439" s="32"/>
      <c r="G439" s="173"/>
      <c r="H439" s="175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175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  <c r="DB439" s="32"/>
      <c r="DC439" s="32"/>
      <c r="DD439" s="32"/>
      <c r="DE439" s="32"/>
      <c r="DF439" s="32"/>
      <c r="DG439" s="32"/>
      <c r="DH439" s="32"/>
      <c r="DI439" s="32"/>
      <c r="DJ439" s="32"/>
      <c r="DK439" s="32"/>
      <c r="DL439" s="32"/>
      <c r="DM439" s="32"/>
      <c r="DN439" s="32"/>
      <c r="DO439" s="32"/>
      <c r="DP439" s="32"/>
      <c r="DQ439" s="32"/>
      <c r="DR439" s="32"/>
      <c r="DS439" s="32"/>
    </row>
    <row r="440" spans="1:123" x14ac:dyDescent="0.2">
      <c r="A440" s="32"/>
      <c r="B440" s="32"/>
      <c r="C440" s="32"/>
      <c r="D440" s="173"/>
      <c r="E440" s="32"/>
      <c r="F440" s="32"/>
      <c r="G440" s="173"/>
      <c r="H440" s="175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175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</row>
    <row r="441" spans="1:123" x14ac:dyDescent="0.2">
      <c r="A441" s="32"/>
      <c r="B441" s="32"/>
      <c r="C441" s="32"/>
      <c r="D441" s="173"/>
      <c r="E441" s="32"/>
      <c r="F441" s="32"/>
      <c r="G441" s="173"/>
      <c r="H441" s="175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175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  <c r="DB441" s="32"/>
      <c r="DC441" s="32"/>
      <c r="DD441" s="32"/>
      <c r="DE441" s="32"/>
      <c r="DF441" s="32"/>
      <c r="DG441" s="32"/>
      <c r="DH441" s="32"/>
      <c r="DI441" s="32"/>
      <c r="DJ441" s="32"/>
      <c r="DK441" s="32"/>
      <c r="DL441" s="32"/>
      <c r="DM441" s="32"/>
      <c r="DN441" s="32"/>
      <c r="DO441" s="32"/>
      <c r="DP441" s="32"/>
      <c r="DQ441" s="32"/>
      <c r="DR441" s="32"/>
      <c r="DS441" s="32"/>
    </row>
    <row r="442" spans="1:123" x14ac:dyDescent="0.2">
      <c r="A442" s="32"/>
      <c r="B442" s="32"/>
      <c r="C442" s="32"/>
      <c r="D442" s="173"/>
      <c r="E442" s="32"/>
      <c r="F442" s="32"/>
      <c r="G442" s="173"/>
      <c r="H442" s="175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175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</row>
    <row r="443" spans="1:123" x14ac:dyDescent="0.2">
      <c r="A443" s="32"/>
      <c r="B443" s="32"/>
      <c r="C443" s="32"/>
      <c r="D443" s="173"/>
      <c r="E443" s="32"/>
      <c r="F443" s="32"/>
      <c r="G443" s="173"/>
      <c r="H443" s="175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175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  <c r="DB443" s="32"/>
      <c r="DC443" s="32"/>
      <c r="DD443" s="32"/>
      <c r="DE443" s="32"/>
      <c r="DF443" s="32"/>
      <c r="DG443" s="32"/>
      <c r="DH443" s="32"/>
      <c r="DI443" s="32"/>
      <c r="DJ443" s="32"/>
      <c r="DK443" s="32"/>
      <c r="DL443" s="32"/>
      <c r="DM443" s="32"/>
      <c r="DN443" s="32"/>
      <c r="DO443" s="32"/>
      <c r="DP443" s="32"/>
      <c r="DQ443" s="32"/>
      <c r="DR443" s="32"/>
      <c r="DS443" s="32"/>
    </row>
    <row r="444" spans="1:123" x14ac:dyDescent="0.2">
      <c r="A444" s="32"/>
      <c r="B444" s="32"/>
      <c r="C444" s="32"/>
      <c r="D444" s="173"/>
      <c r="E444" s="32"/>
      <c r="F444" s="32"/>
      <c r="G444" s="173"/>
      <c r="H444" s="175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175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</row>
    <row r="445" spans="1:123" x14ac:dyDescent="0.2">
      <c r="A445" s="32"/>
      <c r="B445" s="32"/>
      <c r="C445" s="32"/>
      <c r="D445" s="173"/>
      <c r="E445" s="32"/>
      <c r="F445" s="32"/>
      <c r="G445" s="173"/>
      <c r="H445" s="175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175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  <c r="DB445" s="32"/>
      <c r="DC445" s="32"/>
      <c r="DD445" s="32"/>
      <c r="DE445" s="32"/>
      <c r="DF445" s="32"/>
      <c r="DG445" s="32"/>
      <c r="DH445" s="32"/>
      <c r="DI445" s="32"/>
      <c r="DJ445" s="32"/>
      <c r="DK445" s="32"/>
      <c r="DL445" s="32"/>
      <c r="DM445" s="32"/>
      <c r="DN445" s="32"/>
      <c r="DO445" s="32"/>
      <c r="DP445" s="32"/>
      <c r="DQ445" s="32"/>
      <c r="DR445" s="32"/>
      <c r="DS445" s="32"/>
    </row>
    <row r="446" spans="1:123" x14ac:dyDescent="0.2">
      <c r="A446" s="32"/>
      <c r="B446" s="32"/>
      <c r="C446" s="32"/>
      <c r="D446" s="173"/>
      <c r="E446" s="32"/>
      <c r="F446" s="32"/>
      <c r="G446" s="173"/>
      <c r="H446" s="175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175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  <c r="DB446" s="32"/>
      <c r="DC446" s="32"/>
      <c r="DD446" s="32"/>
      <c r="DE446" s="32"/>
      <c r="DF446" s="32"/>
      <c r="DG446" s="32"/>
      <c r="DH446" s="32"/>
      <c r="DI446" s="32"/>
      <c r="DJ446" s="32"/>
      <c r="DK446" s="32"/>
      <c r="DL446" s="32"/>
      <c r="DM446" s="32"/>
      <c r="DN446" s="32"/>
      <c r="DO446" s="32"/>
      <c r="DP446" s="32"/>
      <c r="DQ446" s="32"/>
      <c r="DR446" s="32"/>
      <c r="DS446" s="32"/>
    </row>
    <row r="447" spans="1:123" x14ac:dyDescent="0.2">
      <c r="A447" s="32"/>
      <c r="B447" s="32"/>
      <c r="C447" s="32"/>
      <c r="D447" s="173"/>
      <c r="E447" s="32"/>
      <c r="F447" s="32"/>
      <c r="G447" s="173"/>
      <c r="H447" s="175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175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  <c r="DB447" s="32"/>
      <c r="DC447" s="32"/>
      <c r="DD447" s="32"/>
      <c r="DE447" s="32"/>
      <c r="DF447" s="32"/>
      <c r="DG447" s="32"/>
      <c r="DH447" s="32"/>
      <c r="DI447" s="32"/>
      <c r="DJ447" s="32"/>
      <c r="DK447" s="32"/>
      <c r="DL447" s="32"/>
      <c r="DM447" s="32"/>
      <c r="DN447" s="32"/>
      <c r="DO447" s="32"/>
      <c r="DP447" s="32"/>
      <c r="DQ447" s="32"/>
      <c r="DR447" s="32"/>
      <c r="DS447" s="32"/>
    </row>
    <row r="448" spans="1:123" x14ac:dyDescent="0.2">
      <c r="A448" s="32"/>
      <c r="B448" s="32"/>
      <c r="C448" s="32"/>
      <c r="D448" s="173"/>
      <c r="E448" s="32"/>
      <c r="F448" s="32"/>
      <c r="G448" s="173"/>
      <c r="H448" s="175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175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  <c r="DB448" s="32"/>
      <c r="DC448" s="32"/>
      <c r="DD448" s="32"/>
      <c r="DE448" s="32"/>
      <c r="DF448" s="32"/>
      <c r="DG448" s="32"/>
      <c r="DH448" s="32"/>
      <c r="DI448" s="32"/>
      <c r="DJ448" s="32"/>
      <c r="DK448" s="32"/>
      <c r="DL448" s="32"/>
      <c r="DM448" s="32"/>
      <c r="DN448" s="32"/>
      <c r="DO448" s="32"/>
      <c r="DP448" s="32"/>
      <c r="DQ448" s="32"/>
      <c r="DR448" s="32"/>
      <c r="DS448" s="32"/>
    </row>
    <row r="449" spans="1:123" x14ac:dyDescent="0.2">
      <c r="A449" s="32"/>
      <c r="B449" s="32"/>
      <c r="C449" s="32"/>
      <c r="D449" s="173"/>
      <c r="E449" s="32"/>
      <c r="F449" s="32"/>
      <c r="G449" s="173"/>
      <c r="H449" s="175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175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  <c r="DB449" s="32"/>
      <c r="DC449" s="32"/>
      <c r="DD449" s="32"/>
      <c r="DE449" s="32"/>
      <c r="DF449" s="32"/>
      <c r="DG449" s="32"/>
      <c r="DH449" s="32"/>
      <c r="DI449" s="32"/>
      <c r="DJ449" s="32"/>
      <c r="DK449" s="32"/>
      <c r="DL449" s="32"/>
      <c r="DM449" s="32"/>
      <c r="DN449" s="32"/>
      <c r="DO449" s="32"/>
      <c r="DP449" s="32"/>
      <c r="DQ449" s="32"/>
      <c r="DR449" s="32"/>
      <c r="DS449" s="32"/>
    </row>
    <row r="450" spans="1:123" x14ac:dyDescent="0.2">
      <c r="A450" s="32"/>
      <c r="B450" s="32"/>
      <c r="C450" s="32"/>
      <c r="D450" s="173"/>
      <c r="E450" s="32"/>
      <c r="F450" s="32"/>
      <c r="G450" s="173"/>
      <c r="H450" s="175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175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  <c r="DB450" s="32"/>
      <c r="DC450" s="32"/>
      <c r="DD450" s="32"/>
      <c r="DE450" s="32"/>
      <c r="DF450" s="32"/>
      <c r="DG450" s="32"/>
      <c r="DH450" s="32"/>
      <c r="DI450" s="32"/>
      <c r="DJ450" s="32"/>
      <c r="DK450" s="32"/>
      <c r="DL450" s="32"/>
      <c r="DM450" s="32"/>
      <c r="DN450" s="32"/>
      <c r="DO450" s="32"/>
      <c r="DP450" s="32"/>
      <c r="DQ450" s="32"/>
      <c r="DR450" s="32"/>
      <c r="DS450" s="32"/>
    </row>
    <row r="451" spans="1:123" x14ac:dyDescent="0.2">
      <c r="A451" s="32"/>
      <c r="B451" s="32"/>
      <c r="C451" s="32"/>
      <c r="D451" s="173"/>
      <c r="E451" s="32"/>
      <c r="F451" s="32"/>
      <c r="G451" s="173"/>
      <c r="H451" s="175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175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  <c r="DB451" s="32"/>
      <c r="DC451" s="32"/>
      <c r="DD451" s="32"/>
      <c r="DE451" s="32"/>
      <c r="DF451" s="32"/>
      <c r="DG451" s="32"/>
      <c r="DH451" s="32"/>
      <c r="DI451" s="32"/>
      <c r="DJ451" s="32"/>
      <c r="DK451" s="32"/>
      <c r="DL451" s="32"/>
      <c r="DM451" s="32"/>
      <c r="DN451" s="32"/>
      <c r="DO451" s="32"/>
      <c r="DP451" s="32"/>
      <c r="DQ451" s="32"/>
      <c r="DR451" s="32"/>
      <c r="DS451" s="32"/>
    </row>
    <row r="452" spans="1:123" x14ac:dyDescent="0.2">
      <c r="A452" s="32"/>
      <c r="B452" s="32"/>
      <c r="C452" s="32"/>
      <c r="D452" s="173"/>
      <c r="E452" s="32"/>
      <c r="F452" s="32"/>
      <c r="G452" s="173"/>
      <c r="H452" s="175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175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  <c r="DB452" s="32"/>
      <c r="DC452" s="32"/>
      <c r="DD452" s="32"/>
      <c r="DE452" s="32"/>
      <c r="DF452" s="32"/>
      <c r="DG452" s="32"/>
      <c r="DH452" s="32"/>
      <c r="DI452" s="32"/>
      <c r="DJ452" s="32"/>
      <c r="DK452" s="32"/>
      <c r="DL452" s="32"/>
      <c r="DM452" s="32"/>
      <c r="DN452" s="32"/>
      <c r="DO452" s="32"/>
      <c r="DP452" s="32"/>
      <c r="DQ452" s="32"/>
      <c r="DR452" s="32"/>
      <c r="DS452" s="32"/>
    </row>
    <row r="453" spans="1:123" x14ac:dyDescent="0.2">
      <c r="A453" s="32"/>
      <c r="B453" s="32"/>
      <c r="C453" s="32"/>
      <c r="D453" s="173"/>
      <c r="E453" s="32"/>
      <c r="F453" s="32"/>
      <c r="G453" s="173"/>
      <c r="H453" s="175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175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  <c r="DB453" s="32"/>
      <c r="DC453" s="32"/>
      <c r="DD453" s="32"/>
      <c r="DE453" s="32"/>
      <c r="DF453" s="32"/>
      <c r="DG453" s="32"/>
      <c r="DH453" s="32"/>
      <c r="DI453" s="32"/>
      <c r="DJ453" s="32"/>
      <c r="DK453" s="32"/>
      <c r="DL453" s="32"/>
      <c r="DM453" s="32"/>
      <c r="DN453" s="32"/>
      <c r="DO453" s="32"/>
      <c r="DP453" s="32"/>
      <c r="DQ453" s="32"/>
      <c r="DR453" s="32"/>
      <c r="DS453" s="32"/>
    </row>
    <row r="454" spans="1:123" x14ac:dyDescent="0.2">
      <c r="A454" s="32"/>
      <c r="B454" s="32"/>
      <c r="C454" s="32"/>
      <c r="D454" s="173"/>
      <c r="E454" s="32"/>
      <c r="F454" s="32"/>
      <c r="G454" s="173"/>
      <c r="H454" s="175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175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  <c r="DB454" s="32"/>
      <c r="DC454" s="32"/>
      <c r="DD454" s="32"/>
      <c r="DE454" s="32"/>
      <c r="DF454" s="32"/>
      <c r="DG454" s="32"/>
      <c r="DH454" s="32"/>
      <c r="DI454" s="32"/>
      <c r="DJ454" s="32"/>
      <c r="DK454" s="32"/>
      <c r="DL454" s="32"/>
      <c r="DM454" s="32"/>
      <c r="DN454" s="32"/>
      <c r="DO454" s="32"/>
      <c r="DP454" s="32"/>
      <c r="DQ454" s="32"/>
      <c r="DR454" s="32"/>
      <c r="DS454" s="32"/>
    </row>
    <row r="455" spans="1:123" x14ac:dyDescent="0.2">
      <c r="A455" s="32"/>
      <c r="B455" s="32"/>
      <c r="C455" s="32"/>
      <c r="D455" s="173"/>
      <c r="E455" s="32"/>
      <c r="F455" s="32"/>
      <c r="G455" s="173"/>
      <c r="H455" s="175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175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  <c r="DB455" s="32"/>
      <c r="DC455" s="32"/>
      <c r="DD455" s="32"/>
      <c r="DE455" s="32"/>
      <c r="DF455" s="32"/>
      <c r="DG455" s="32"/>
      <c r="DH455" s="32"/>
      <c r="DI455" s="32"/>
      <c r="DJ455" s="32"/>
      <c r="DK455" s="32"/>
      <c r="DL455" s="32"/>
      <c r="DM455" s="32"/>
      <c r="DN455" s="32"/>
      <c r="DO455" s="32"/>
      <c r="DP455" s="32"/>
      <c r="DQ455" s="32"/>
      <c r="DR455" s="32"/>
      <c r="DS455" s="32"/>
    </row>
    <row r="456" spans="1:123" x14ac:dyDescent="0.2">
      <c r="A456" s="32"/>
      <c r="B456" s="32"/>
      <c r="C456" s="32"/>
      <c r="D456" s="173"/>
      <c r="E456" s="32"/>
      <c r="F456" s="32"/>
      <c r="G456" s="173"/>
      <c r="H456" s="175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175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  <c r="DB456" s="32"/>
      <c r="DC456" s="32"/>
      <c r="DD456" s="32"/>
      <c r="DE456" s="32"/>
      <c r="DF456" s="32"/>
      <c r="DG456" s="32"/>
      <c r="DH456" s="32"/>
      <c r="DI456" s="32"/>
      <c r="DJ456" s="32"/>
      <c r="DK456" s="32"/>
      <c r="DL456" s="32"/>
      <c r="DM456" s="32"/>
      <c r="DN456" s="32"/>
      <c r="DO456" s="32"/>
      <c r="DP456" s="32"/>
      <c r="DQ456" s="32"/>
      <c r="DR456" s="32"/>
      <c r="DS456" s="32"/>
    </row>
    <row r="457" spans="1:123" x14ac:dyDescent="0.2">
      <c r="A457" s="32"/>
      <c r="B457" s="32"/>
      <c r="C457" s="32"/>
      <c r="D457" s="173"/>
      <c r="E457" s="32"/>
      <c r="F457" s="32"/>
      <c r="G457" s="173"/>
      <c r="H457" s="175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175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  <c r="DB457" s="32"/>
      <c r="DC457" s="32"/>
      <c r="DD457" s="32"/>
      <c r="DE457" s="32"/>
      <c r="DF457" s="32"/>
      <c r="DG457" s="32"/>
      <c r="DH457" s="32"/>
      <c r="DI457" s="32"/>
      <c r="DJ457" s="32"/>
      <c r="DK457" s="32"/>
      <c r="DL457" s="32"/>
      <c r="DM457" s="32"/>
      <c r="DN457" s="32"/>
      <c r="DO457" s="32"/>
      <c r="DP457" s="32"/>
      <c r="DQ457" s="32"/>
      <c r="DR457" s="32"/>
      <c r="DS457" s="32"/>
    </row>
    <row r="458" spans="1:123" x14ac:dyDescent="0.2">
      <c r="A458" s="32"/>
      <c r="B458" s="32"/>
      <c r="C458" s="32"/>
      <c r="D458" s="173"/>
      <c r="E458" s="32"/>
      <c r="F458" s="32"/>
      <c r="G458" s="173"/>
      <c r="H458" s="175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175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  <c r="DB458" s="32"/>
      <c r="DC458" s="32"/>
      <c r="DD458" s="32"/>
      <c r="DE458" s="32"/>
      <c r="DF458" s="32"/>
      <c r="DG458" s="32"/>
      <c r="DH458" s="32"/>
      <c r="DI458" s="32"/>
      <c r="DJ458" s="32"/>
      <c r="DK458" s="32"/>
      <c r="DL458" s="32"/>
      <c r="DM458" s="32"/>
      <c r="DN458" s="32"/>
      <c r="DO458" s="32"/>
      <c r="DP458" s="32"/>
      <c r="DQ458" s="32"/>
      <c r="DR458" s="32"/>
      <c r="DS458" s="32"/>
    </row>
    <row r="459" spans="1:123" x14ac:dyDescent="0.2">
      <c r="A459" s="32"/>
      <c r="B459" s="32"/>
      <c r="C459" s="32"/>
      <c r="D459" s="173"/>
      <c r="E459" s="32"/>
      <c r="F459" s="32"/>
      <c r="G459" s="173"/>
      <c r="H459" s="175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175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  <c r="DB459" s="32"/>
      <c r="DC459" s="32"/>
      <c r="DD459" s="32"/>
      <c r="DE459" s="32"/>
      <c r="DF459" s="32"/>
      <c r="DG459" s="32"/>
      <c r="DH459" s="32"/>
      <c r="DI459" s="32"/>
      <c r="DJ459" s="32"/>
      <c r="DK459" s="32"/>
      <c r="DL459" s="32"/>
      <c r="DM459" s="32"/>
      <c r="DN459" s="32"/>
      <c r="DO459" s="32"/>
      <c r="DP459" s="32"/>
      <c r="DQ459" s="32"/>
      <c r="DR459" s="32"/>
      <c r="DS459" s="32"/>
    </row>
    <row r="460" spans="1:123" x14ac:dyDescent="0.2">
      <c r="A460" s="32"/>
      <c r="B460" s="32"/>
      <c r="C460" s="32"/>
      <c r="D460" s="173"/>
      <c r="E460" s="32"/>
      <c r="F460" s="32"/>
      <c r="G460" s="173"/>
      <c r="H460" s="175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175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  <c r="DB460" s="32"/>
      <c r="DC460" s="32"/>
      <c r="DD460" s="32"/>
      <c r="DE460" s="32"/>
      <c r="DF460" s="32"/>
      <c r="DG460" s="32"/>
      <c r="DH460" s="32"/>
      <c r="DI460" s="32"/>
      <c r="DJ460" s="32"/>
      <c r="DK460" s="32"/>
      <c r="DL460" s="32"/>
      <c r="DM460" s="32"/>
      <c r="DN460" s="32"/>
      <c r="DO460" s="32"/>
      <c r="DP460" s="32"/>
      <c r="DQ460" s="32"/>
      <c r="DR460" s="32"/>
      <c r="DS460" s="32"/>
    </row>
    <row r="461" spans="1:123" x14ac:dyDescent="0.2">
      <c r="A461" s="32"/>
      <c r="B461" s="32"/>
      <c r="C461" s="32"/>
      <c r="D461" s="173"/>
      <c r="E461" s="32"/>
      <c r="F461" s="32"/>
      <c r="G461" s="173"/>
      <c r="H461" s="175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175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  <c r="DB461" s="32"/>
      <c r="DC461" s="32"/>
      <c r="DD461" s="32"/>
      <c r="DE461" s="32"/>
      <c r="DF461" s="32"/>
      <c r="DG461" s="32"/>
      <c r="DH461" s="32"/>
      <c r="DI461" s="32"/>
      <c r="DJ461" s="32"/>
      <c r="DK461" s="32"/>
      <c r="DL461" s="32"/>
      <c r="DM461" s="32"/>
      <c r="DN461" s="32"/>
      <c r="DO461" s="32"/>
      <c r="DP461" s="32"/>
      <c r="DQ461" s="32"/>
      <c r="DR461" s="32"/>
      <c r="DS461" s="32"/>
    </row>
    <row r="462" spans="1:123" x14ac:dyDescent="0.2">
      <c r="A462" s="32"/>
      <c r="B462" s="32"/>
      <c r="C462" s="32"/>
      <c r="D462" s="173"/>
      <c r="E462" s="32"/>
      <c r="F462" s="32"/>
      <c r="G462" s="173"/>
      <c r="H462" s="175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175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  <c r="DB462" s="32"/>
      <c r="DC462" s="32"/>
      <c r="DD462" s="32"/>
      <c r="DE462" s="32"/>
      <c r="DF462" s="32"/>
      <c r="DG462" s="32"/>
      <c r="DH462" s="32"/>
      <c r="DI462" s="32"/>
      <c r="DJ462" s="32"/>
      <c r="DK462" s="32"/>
      <c r="DL462" s="32"/>
      <c r="DM462" s="32"/>
      <c r="DN462" s="32"/>
      <c r="DO462" s="32"/>
      <c r="DP462" s="32"/>
      <c r="DQ462" s="32"/>
      <c r="DR462" s="32"/>
      <c r="DS462" s="32"/>
    </row>
    <row r="463" spans="1:123" x14ac:dyDescent="0.2">
      <c r="A463" s="32"/>
      <c r="B463" s="32"/>
      <c r="C463" s="32"/>
      <c r="D463" s="173"/>
      <c r="E463" s="32"/>
      <c r="F463" s="32"/>
      <c r="G463" s="173"/>
      <c r="H463" s="175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175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  <c r="DB463" s="32"/>
      <c r="DC463" s="32"/>
      <c r="DD463" s="32"/>
      <c r="DE463" s="32"/>
      <c r="DF463" s="32"/>
      <c r="DG463" s="32"/>
      <c r="DH463" s="32"/>
      <c r="DI463" s="32"/>
      <c r="DJ463" s="32"/>
      <c r="DK463" s="32"/>
      <c r="DL463" s="32"/>
      <c r="DM463" s="32"/>
      <c r="DN463" s="32"/>
      <c r="DO463" s="32"/>
      <c r="DP463" s="32"/>
      <c r="DQ463" s="32"/>
      <c r="DR463" s="32"/>
      <c r="DS463" s="32"/>
    </row>
    <row r="464" spans="1:123" x14ac:dyDescent="0.2">
      <c r="A464" s="32"/>
      <c r="B464" s="32"/>
      <c r="C464" s="32"/>
      <c r="D464" s="173"/>
      <c r="E464" s="32"/>
      <c r="F464" s="32"/>
      <c r="G464" s="173"/>
      <c r="H464" s="175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175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  <c r="DB464" s="32"/>
      <c r="DC464" s="32"/>
      <c r="DD464" s="32"/>
      <c r="DE464" s="32"/>
      <c r="DF464" s="32"/>
      <c r="DG464" s="32"/>
      <c r="DH464" s="32"/>
      <c r="DI464" s="32"/>
      <c r="DJ464" s="32"/>
      <c r="DK464" s="32"/>
      <c r="DL464" s="32"/>
      <c r="DM464" s="32"/>
      <c r="DN464" s="32"/>
      <c r="DO464" s="32"/>
      <c r="DP464" s="32"/>
      <c r="DQ464" s="32"/>
      <c r="DR464" s="32"/>
      <c r="DS464" s="32"/>
    </row>
    <row r="465" spans="1:123" x14ac:dyDescent="0.2">
      <c r="A465" s="32"/>
      <c r="B465" s="32"/>
      <c r="C465" s="32"/>
      <c r="D465" s="173"/>
      <c r="E465" s="32"/>
      <c r="F465" s="32"/>
      <c r="G465" s="173"/>
      <c r="H465" s="175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175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  <c r="DB465" s="32"/>
      <c r="DC465" s="32"/>
      <c r="DD465" s="32"/>
      <c r="DE465" s="32"/>
      <c r="DF465" s="32"/>
      <c r="DG465" s="32"/>
      <c r="DH465" s="32"/>
      <c r="DI465" s="32"/>
      <c r="DJ465" s="32"/>
      <c r="DK465" s="32"/>
      <c r="DL465" s="32"/>
      <c r="DM465" s="32"/>
      <c r="DN465" s="32"/>
      <c r="DO465" s="32"/>
      <c r="DP465" s="32"/>
      <c r="DQ465" s="32"/>
      <c r="DR465" s="32"/>
      <c r="DS465" s="32"/>
    </row>
    <row r="466" spans="1:123" x14ac:dyDescent="0.2">
      <c r="A466" s="32"/>
      <c r="B466" s="32"/>
      <c r="C466" s="32"/>
      <c r="D466" s="173"/>
      <c r="E466" s="32"/>
      <c r="F466" s="32"/>
      <c r="G466" s="173"/>
      <c r="H466" s="175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175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  <c r="DB466" s="32"/>
      <c r="DC466" s="32"/>
      <c r="DD466" s="32"/>
      <c r="DE466" s="32"/>
      <c r="DF466" s="32"/>
      <c r="DG466" s="32"/>
      <c r="DH466" s="32"/>
      <c r="DI466" s="32"/>
      <c r="DJ466" s="32"/>
      <c r="DK466" s="32"/>
      <c r="DL466" s="32"/>
      <c r="DM466" s="32"/>
      <c r="DN466" s="32"/>
      <c r="DO466" s="32"/>
      <c r="DP466" s="32"/>
      <c r="DQ466" s="32"/>
      <c r="DR466" s="32"/>
      <c r="DS466" s="32"/>
    </row>
    <row r="467" spans="1:123" x14ac:dyDescent="0.2">
      <c r="A467" s="32"/>
      <c r="B467" s="32"/>
      <c r="C467" s="32"/>
      <c r="D467" s="173"/>
      <c r="E467" s="32"/>
      <c r="F467" s="32"/>
      <c r="G467" s="173"/>
      <c r="H467" s="175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175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  <c r="DB467" s="32"/>
      <c r="DC467" s="32"/>
      <c r="DD467" s="32"/>
      <c r="DE467" s="32"/>
      <c r="DF467" s="32"/>
      <c r="DG467" s="32"/>
      <c r="DH467" s="32"/>
      <c r="DI467" s="32"/>
      <c r="DJ467" s="32"/>
      <c r="DK467" s="32"/>
      <c r="DL467" s="32"/>
      <c r="DM467" s="32"/>
      <c r="DN467" s="32"/>
      <c r="DO467" s="32"/>
      <c r="DP467" s="32"/>
      <c r="DQ467" s="32"/>
      <c r="DR467" s="32"/>
      <c r="DS467" s="32"/>
    </row>
    <row r="468" spans="1:123" x14ac:dyDescent="0.2">
      <c r="A468" s="32"/>
      <c r="B468" s="32"/>
      <c r="C468" s="32"/>
      <c r="D468" s="173"/>
      <c r="E468" s="32"/>
      <c r="F468" s="32"/>
      <c r="G468" s="173"/>
      <c r="H468" s="175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175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  <c r="DB468" s="32"/>
      <c r="DC468" s="32"/>
      <c r="DD468" s="32"/>
      <c r="DE468" s="32"/>
      <c r="DF468" s="32"/>
      <c r="DG468" s="32"/>
      <c r="DH468" s="32"/>
      <c r="DI468" s="32"/>
      <c r="DJ468" s="32"/>
      <c r="DK468" s="32"/>
      <c r="DL468" s="32"/>
      <c r="DM468" s="32"/>
      <c r="DN468" s="32"/>
      <c r="DO468" s="32"/>
      <c r="DP468" s="32"/>
      <c r="DQ468" s="32"/>
      <c r="DR468" s="32"/>
      <c r="DS468" s="32"/>
    </row>
    <row r="469" spans="1:123" x14ac:dyDescent="0.2">
      <c r="A469" s="32"/>
      <c r="B469" s="32"/>
      <c r="C469" s="32"/>
      <c r="D469" s="173"/>
      <c r="E469" s="32"/>
      <c r="F469" s="32"/>
      <c r="G469" s="173"/>
      <c r="H469" s="175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175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  <c r="DB469" s="32"/>
      <c r="DC469" s="32"/>
      <c r="DD469" s="32"/>
      <c r="DE469" s="32"/>
      <c r="DF469" s="32"/>
      <c r="DG469" s="32"/>
      <c r="DH469" s="32"/>
      <c r="DI469" s="32"/>
      <c r="DJ469" s="32"/>
      <c r="DK469" s="32"/>
      <c r="DL469" s="32"/>
      <c r="DM469" s="32"/>
      <c r="DN469" s="32"/>
      <c r="DO469" s="32"/>
      <c r="DP469" s="32"/>
      <c r="DQ469" s="32"/>
      <c r="DR469" s="32"/>
      <c r="DS469" s="32"/>
    </row>
    <row r="470" spans="1:123" x14ac:dyDescent="0.2">
      <c r="A470" s="32"/>
      <c r="B470" s="32"/>
      <c r="C470" s="32"/>
      <c r="D470" s="173"/>
      <c r="E470" s="32"/>
      <c r="F470" s="32"/>
      <c r="G470" s="173"/>
      <c r="H470" s="175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175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  <c r="DB470" s="32"/>
      <c r="DC470" s="32"/>
      <c r="DD470" s="32"/>
      <c r="DE470" s="32"/>
      <c r="DF470" s="32"/>
      <c r="DG470" s="32"/>
      <c r="DH470" s="32"/>
      <c r="DI470" s="32"/>
      <c r="DJ470" s="32"/>
      <c r="DK470" s="32"/>
      <c r="DL470" s="32"/>
      <c r="DM470" s="32"/>
      <c r="DN470" s="32"/>
      <c r="DO470" s="32"/>
      <c r="DP470" s="32"/>
      <c r="DQ470" s="32"/>
      <c r="DR470" s="32"/>
      <c r="DS470" s="32"/>
    </row>
    <row r="471" spans="1:123" x14ac:dyDescent="0.2">
      <c r="A471" s="32"/>
      <c r="B471" s="32"/>
      <c r="C471" s="32"/>
      <c r="D471" s="173"/>
      <c r="E471" s="32"/>
      <c r="F471" s="32"/>
      <c r="G471" s="173"/>
      <c r="H471" s="175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175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  <c r="DB471" s="32"/>
      <c r="DC471" s="32"/>
      <c r="DD471" s="32"/>
      <c r="DE471" s="32"/>
      <c r="DF471" s="32"/>
      <c r="DG471" s="32"/>
      <c r="DH471" s="32"/>
      <c r="DI471" s="32"/>
      <c r="DJ471" s="32"/>
      <c r="DK471" s="32"/>
      <c r="DL471" s="32"/>
      <c r="DM471" s="32"/>
      <c r="DN471" s="32"/>
      <c r="DO471" s="32"/>
      <c r="DP471" s="32"/>
      <c r="DQ471" s="32"/>
      <c r="DR471" s="32"/>
      <c r="DS471" s="32"/>
    </row>
    <row r="472" spans="1:123" x14ac:dyDescent="0.2">
      <c r="A472" s="32"/>
      <c r="B472" s="32"/>
      <c r="C472" s="32"/>
      <c r="D472" s="173"/>
      <c r="E472" s="32"/>
      <c r="F472" s="32"/>
      <c r="G472" s="173"/>
      <c r="H472" s="175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175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  <c r="DB472" s="32"/>
      <c r="DC472" s="32"/>
      <c r="DD472" s="32"/>
      <c r="DE472" s="32"/>
      <c r="DF472" s="32"/>
      <c r="DG472" s="32"/>
      <c r="DH472" s="32"/>
      <c r="DI472" s="32"/>
      <c r="DJ472" s="32"/>
      <c r="DK472" s="32"/>
      <c r="DL472" s="32"/>
      <c r="DM472" s="32"/>
      <c r="DN472" s="32"/>
      <c r="DO472" s="32"/>
      <c r="DP472" s="32"/>
      <c r="DQ472" s="32"/>
      <c r="DR472" s="32"/>
      <c r="DS472" s="32"/>
    </row>
    <row r="473" spans="1:123" x14ac:dyDescent="0.2">
      <c r="A473" s="32"/>
      <c r="B473" s="32"/>
      <c r="C473" s="32"/>
      <c r="D473" s="173"/>
      <c r="E473" s="32"/>
      <c r="F473" s="32"/>
      <c r="G473" s="173"/>
      <c r="H473" s="175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175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  <c r="DB473" s="32"/>
      <c r="DC473" s="32"/>
      <c r="DD473" s="32"/>
      <c r="DE473" s="32"/>
      <c r="DF473" s="32"/>
      <c r="DG473" s="32"/>
      <c r="DH473" s="32"/>
      <c r="DI473" s="32"/>
      <c r="DJ473" s="32"/>
      <c r="DK473" s="32"/>
      <c r="DL473" s="32"/>
      <c r="DM473" s="32"/>
      <c r="DN473" s="32"/>
      <c r="DO473" s="32"/>
      <c r="DP473" s="32"/>
      <c r="DQ473" s="32"/>
      <c r="DR473" s="32"/>
      <c r="DS473" s="32"/>
    </row>
    <row r="474" spans="1:123" x14ac:dyDescent="0.2">
      <c r="A474" s="32"/>
      <c r="B474" s="32"/>
      <c r="C474" s="32"/>
      <c r="D474" s="173"/>
      <c r="E474" s="32"/>
      <c r="F474" s="32"/>
      <c r="G474" s="173"/>
      <c r="H474" s="175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175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  <c r="DB474" s="32"/>
      <c r="DC474" s="32"/>
      <c r="DD474" s="32"/>
      <c r="DE474" s="32"/>
      <c r="DF474" s="32"/>
      <c r="DG474" s="32"/>
      <c r="DH474" s="32"/>
      <c r="DI474" s="32"/>
      <c r="DJ474" s="32"/>
      <c r="DK474" s="32"/>
      <c r="DL474" s="32"/>
      <c r="DM474" s="32"/>
      <c r="DN474" s="32"/>
      <c r="DO474" s="32"/>
      <c r="DP474" s="32"/>
      <c r="DQ474" s="32"/>
      <c r="DR474" s="32"/>
      <c r="DS474" s="32"/>
    </row>
    <row r="475" spans="1:123" x14ac:dyDescent="0.2">
      <c r="A475" s="32"/>
      <c r="B475" s="32"/>
      <c r="C475" s="32"/>
      <c r="D475" s="173"/>
      <c r="E475" s="32"/>
      <c r="F475" s="32"/>
      <c r="G475" s="173"/>
      <c r="H475" s="175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175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  <c r="DB475" s="32"/>
      <c r="DC475" s="32"/>
      <c r="DD475" s="32"/>
      <c r="DE475" s="32"/>
      <c r="DF475" s="32"/>
      <c r="DG475" s="32"/>
      <c r="DH475" s="32"/>
      <c r="DI475" s="32"/>
      <c r="DJ475" s="32"/>
      <c r="DK475" s="32"/>
      <c r="DL475" s="32"/>
      <c r="DM475" s="32"/>
      <c r="DN475" s="32"/>
      <c r="DO475" s="32"/>
      <c r="DP475" s="32"/>
      <c r="DQ475" s="32"/>
      <c r="DR475" s="32"/>
      <c r="DS475" s="32"/>
    </row>
    <row r="476" spans="1:123" x14ac:dyDescent="0.2">
      <c r="A476" s="32"/>
      <c r="B476" s="32"/>
      <c r="C476" s="32"/>
      <c r="D476" s="173"/>
      <c r="E476" s="32"/>
      <c r="F476" s="32"/>
      <c r="G476" s="173"/>
      <c r="H476" s="175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175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  <c r="DB476" s="32"/>
      <c r="DC476" s="32"/>
      <c r="DD476" s="32"/>
      <c r="DE476" s="32"/>
      <c r="DF476" s="32"/>
      <c r="DG476" s="32"/>
      <c r="DH476" s="32"/>
      <c r="DI476" s="32"/>
      <c r="DJ476" s="32"/>
      <c r="DK476" s="32"/>
      <c r="DL476" s="32"/>
      <c r="DM476" s="32"/>
      <c r="DN476" s="32"/>
      <c r="DO476" s="32"/>
      <c r="DP476" s="32"/>
      <c r="DQ476" s="32"/>
      <c r="DR476" s="32"/>
      <c r="DS476" s="32"/>
    </row>
    <row r="477" spans="1:123" x14ac:dyDescent="0.2">
      <c r="A477" s="32"/>
      <c r="B477" s="32"/>
      <c r="C477" s="32"/>
      <c r="D477" s="173"/>
      <c r="E477" s="32"/>
      <c r="F477" s="32"/>
      <c r="G477" s="173"/>
      <c r="H477" s="175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175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  <c r="DB477" s="32"/>
      <c r="DC477" s="32"/>
      <c r="DD477" s="32"/>
      <c r="DE477" s="32"/>
      <c r="DF477" s="32"/>
      <c r="DG477" s="32"/>
      <c r="DH477" s="32"/>
      <c r="DI477" s="32"/>
      <c r="DJ477" s="32"/>
      <c r="DK477" s="32"/>
      <c r="DL477" s="32"/>
      <c r="DM477" s="32"/>
      <c r="DN477" s="32"/>
      <c r="DO477" s="32"/>
      <c r="DP477" s="32"/>
      <c r="DQ477" s="32"/>
      <c r="DR477" s="32"/>
      <c r="DS477" s="32"/>
    </row>
    <row r="478" spans="1:123" x14ac:dyDescent="0.2">
      <c r="A478" s="32"/>
      <c r="B478" s="32"/>
      <c r="C478" s="32"/>
      <c r="D478" s="173"/>
      <c r="E478" s="32"/>
      <c r="F478" s="32"/>
      <c r="G478" s="173"/>
      <c r="H478" s="175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175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  <c r="DB478" s="32"/>
      <c r="DC478" s="32"/>
      <c r="DD478" s="32"/>
      <c r="DE478" s="32"/>
      <c r="DF478" s="32"/>
      <c r="DG478" s="32"/>
      <c r="DH478" s="32"/>
      <c r="DI478" s="32"/>
      <c r="DJ478" s="32"/>
      <c r="DK478" s="32"/>
      <c r="DL478" s="32"/>
      <c r="DM478" s="32"/>
      <c r="DN478" s="32"/>
      <c r="DO478" s="32"/>
      <c r="DP478" s="32"/>
      <c r="DQ478" s="32"/>
      <c r="DR478" s="32"/>
      <c r="DS478" s="32"/>
    </row>
    <row r="479" spans="1:123" x14ac:dyDescent="0.2">
      <c r="A479" s="32"/>
      <c r="B479" s="32"/>
      <c r="C479" s="32"/>
      <c r="D479" s="173"/>
      <c r="E479" s="32"/>
      <c r="F479" s="32"/>
      <c r="G479" s="173"/>
      <c r="H479" s="175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175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  <c r="DB479" s="32"/>
      <c r="DC479" s="32"/>
      <c r="DD479" s="32"/>
      <c r="DE479" s="32"/>
      <c r="DF479" s="32"/>
      <c r="DG479" s="32"/>
      <c r="DH479" s="32"/>
      <c r="DI479" s="32"/>
      <c r="DJ479" s="32"/>
      <c r="DK479" s="32"/>
      <c r="DL479" s="32"/>
      <c r="DM479" s="32"/>
      <c r="DN479" s="32"/>
      <c r="DO479" s="32"/>
      <c r="DP479" s="32"/>
      <c r="DQ479" s="32"/>
      <c r="DR479" s="32"/>
      <c r="DS479" s="32"/>
    </row>
    <row r="480" spans="1:123" x14ac:dyDescent="0.2">
      <c r="A480" s="32"/>
      <c r="B480" s="32"/>
      <c r="C480" s="32"/>
      <c r="D480" s="173"/>
      <c r="E480" s="32"/>
      <c r="F480" s="32"/>
      <c r="G480" s="173"/>
      <c r="H480" s="175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175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  <c r="DB480" s="32"/>
      <c r="DC480" s="32"/>
      <c r="DD480" s="32"/>
      <c r="DE480" s="32"/>
      <c r="DF480" s="32"/>
      <c r="DG480" s="32"/>
      <c r="DH480" s="32"/>
      <c r="DI480" s="32"/>
      <c r="DJ480" s="32"/>
      <c r="DK480" s="32"/>
      <c r="DL480" s="32"/>
      <c r="DM480" s="32"/>
      <c r="DN480" s="32"/>
      <c r="DO480" s="32"/>
      <c r="DP480" s="32"/>
      <c r="DQ480" s="32"/>
      <c r="DR480" s="32"/>
      <c r="DS480" s="32"/>
    </row>
    <row r="481" spans="1:123" x14ac:dyDescent="0.2">
      <c r="A481" s="32"/>
      <c r="B481" s="32"/>
      <c r="C481" s="32"/>
      <c r="D481" s="173"/>
      <c r="E481" s="32"/>
      <c r="F481" s="32"/>
      <c r="G481" s="173"/>
      <c r="H481" s="175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175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  <c r="DB481" s="32"/>
      <c r="DC481" s="32"/>
      <c r="DD481" s="32"/>
      <c r="DE481" s="32"/>
      <c r="DF481" s="32"/>
      <c r="DG481" s="32"/>
      <c r="DH481" s="32"/>
      <c r="DI481" s="32"/>
      <c r="DJ481" s="32"/>
      <c r="DK481" s="32"/>
      <c r="DL481" s="32"/>
      <c r="DM481" s="32"/>
      <c r="DN481" s="32"/>
      <c r="DO481" s="32"/>
      <c r="DP481" s="32"/>
      <c r="DQ481" s="32"/>
      <c r="DR481" s="32"/>
      <c r="DS481" s="32"/>
    </row>
    <row r="482" spans="1:123" x14ac:dyDescent="0.2">
      <c r="A482" s="32"/>
      <c r="B482" s="32"/>
      <c r="C482" s="32"/>
      <c r="D482" s="173"/>
      <c r="E482" s="32"/>
      <c r="F482" s="32"/>
      <c r="G482" s="173"/>
      <c r="H482" s="175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175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  <c r="DB482" s="32"/>
      <c r="DC482" s="32"/>
      <c r="DD482" s="32"/>
      <c r="DE482" s="32"/>
      <c r="DF482" s="32"/>
      <c r="DG482" s="32"/>
      <c r="DH482" s="32"/>
      <c r="DI482" s="32"/>
      <c r="DJ482" s="32"/>
      <c r="DK482" s="32"/>
      <c r="DL482" s="32"/>
      <c r="DM482" s="32"/>
      <c r="DN482" s="32"/>
      <c r="DO482" s="32"/>
      <c r="DP482" s="32"/>
      <c r="DQ482" s="32"/>
      <c r="DR482" s="32"/>
      <c r="DS482" s="32"/>
    </row>
    <row r="483" spans="1:123" x14ac:dyDescent="0.2">
      <c r="A483" s="32"/>
      <c r="B483" s="32"/>
      <c r="C483" s="32"/>
      <c r="D483" s="173"/>
      <c r="E483" s="32"/>
      <c r="F483" s="32"/>
      <c r="G483" s="173"/>
      <c r="H483" s="175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175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  <c r="DB483" s="32"/>
      <c r="DC483" s="32"/>
      <c r="DD483" s="32"/>
      <c r="DE483" s="32"/>
      <c r="DF483" s="32"/>
      <c r="DG483" s="32"/>
      <c r="DH483" s="32"/>
      <c r="DI483" s="32"/>
      <c r="DJ483" s="32"/>
      <c r="DK483" s="32"/>
      <c r="DL483" s="32"/>
      <c r="DM483" s="32"/>
      <c r="DN483" s="32"/>
      <c r="DO483" s="32"/>
      <c r="DP483" s="32"/>
      <c r="DQ483" s="32"/>
      <c r="DR483" s="32"/>
      <c r="DS483" s="32"/>
    </row>
    <row r="484" spans="1:123" x14ac:dyDescent="0.2">
      <c r="A484" s="32"/>
      <c r="B484" s="32"/>
      <c r="C484" s="32"/>
      <c r="D484" s="173"/>
      <c r="E484" s="32"/>
      <c r="F484" s="32"/>
      <c r="G484" s="173"/>
      <c r="H484" s="175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175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  <c r="DB484" s="32"/>
      <c r="DC484" s="32"/>
      <c r="DD484" s="32"/>
      <c r="DE484" s="32"/>
      <c r="DF484" s="32"/>
      <c r="DG484" s="32"/>
      <c r="DH484" s="32"/>
      <c r="DI484" s="32"/>
      <c r="DJ484" s="32"/>
      <c r="DK484" s="32"/>
      <c r="DL484" s="32"/>
      <c r="DM484" s="32"/>
      <c r="DN484" s="32"/>
      <c r="DO484" s="32"/>
      <c r="DP484" s="32"/>
      <c r="DQ484" s="32"/>
      <c r="DR484" s="32"/>
      <c r="DS484" s="32"/>
    </row>
    <row r="485" spans="1:123" x14ac:dyDescent="0.2">
      <c r="A485" s="32"/>
      <c r="B485" s="32"/>
      <c r="C485" s="32"/>
      <c r="D485" s="173"/>
      <c r="E485" s="32"/>
      <c r="F485" s="32"/>
      <c r="G485" s="173"/>
      <c r="H485" s="175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175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  <c r="DB485" s="32"/>
      <c r="DC485" s="32"/>
      <c r="DD485" s="32"/>
      <c r="DE485" s="32"/>
      <c r="DF485" s="32"/>
      <c r="DG485" s="32"/>
      <c r="DH485" s="32"/>
      <c r="DI485" s="32"/>
      <c r="DJ485" s="32"/>
      <c r="DK485" s="32"/>
      <c r="DL485" s="32"/>
      <c r="DM485" s="32"/>
      <c r="DN485" s="32"/>
      <c r="DO485" s="32"/>
      <c r="DP485" s="32"/>
      <c r="DQ485" s="32"/>
      <c r="DR485" s="32"/>
      <c r="DS485" s="32"/>
    </row>
    <row r="486" spans="1:123" x14ac:dyDescent="0.2">
      <c r="A486" s="32"/>
      <c r="B486" s="32"/>
      <c r="C486" s="32"/>
      <c r="D486" s="173"/>
      <c r="E486" s="32"/>
      <c r="F486" s="32"/>
      <c r="G486" s="173"/>
      <c r="H486" s="175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175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  <c r="DB486" s="32"/>
      <c r="DC486" s="32"/>
      <c r="DD486" s="32"/>
      <c r="DE486" s="32"/>
      <c r="DF486" s="32"/>
      <c r="DG486" s="32"/>
      <c r="DH486" s="32"/>
      <c r="DI486" s="32"/>
      <c r="DJ486" s="32"/>
      <c r="DK486" s="32"/>
      <c r="DL486" s="32"/>
      <c r="DM486" s="32"/>
      <c r="DN486" s="32"/>
      <c r="DO486" s="32"/>
      <c r="DP486" s="32"/>
      <c r="DQ486" s="32"/>
      <c r="DR486" s="32"/>
      <c r="DS486" s="32"/>
    </row>
    <row r="487" spans="1:123" x14ac:dyDescent="0.2">
      <c r="A487" s="32"/>
      <c r="B487" s="32"/>
      <c r="C487" s="32"/>
      <c r="D487" s="173"/>
      <c r="E487" s="32"/>
      <c r="F487" s="32"/>
      <c r="G487" s="173"/>
      <c r="H487" s="175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175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  <c r="DB487" s="32"/>
      <c r="DC487" s="32"/>
      <c r="DD487" s="32"/>
      <c r="DE487" s="32"/>
      <c r="DF487" s="32"/>
      <c r="DG487" s="32"/>
      <c r="DH487" s="32"/>
      <c r="DI487" s="32"/>
      <c r="DJ487" s="32"/>
      <c r="DK487" s="32"/>
      <c r="DL487" s="32"/>
      <c r="DM487" s="32"/>
      <c r="DN487" s="32"/>
      <c r="DO487" s="32"/>
      <c r="DP487" s="32"/>
      <c r="DQ487" s="32"/>
      <c r="DR487" s="32"/>
      <c r="DS487" s="32"/>
    </row>
    <row r="488" spans="1:123" x14ac:dyDescent="0.2">
      <c r="A488" s="32"/>
      <c r="B488" s="32"/>
      <c r="C488" s="32"/>
      <c r="D488" s="173"/>
      <c r="E488" s="32"/>
      <c r="F488" s="32"/>
      <c r="G488" s="173"/>
      <c r="H488" s="175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175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  <c r="DB488" s="32"/>
      <c r="DC488" s="32"/>
      <c r="DD488" s="32"/>
      <c r="DE488" s="32"/>
      <c r="DF488" s="32"/>
      <c r="DG488" s="32"/>
      <c r="DH488" s="32"/>
      <c r="DI488" s="32"/>
      <c r="DJ488" s="32"/>
      <c r="DK488" s="32"/>
      <c r="DL488" s="32"/>
      <c r="DM488" s="32"/>
      <c r="DN488" s="32"/>
      <c r="DO488" s="32"/>
      <c r="DP488" s="32"/>
      <c r="DQ488" s="32"/>
      <c r="DR488" s="32"/>
      <c r="DS488" s="32"/>
    </row>
    <row r="489" spans="1:123" x14ac:dyDescent="0.2">
      <c r="A489" s="32"/>
      <c r="B489" s="32"/>
      <c r="C489" s="32"/>
      <c r="D489" s="173"/>
      <c r="E489" s="32"/>
      <c r="F489" s="32"/>
      <c r="G489" s="173"/>
      <c r="H489" s="175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175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  <c r="DB489" s="32"/>
      <c r="DC489" s="32"/>
      <c r="DD489" s="32"/>
      <c r="DE489" s="32"/>
      <c r="DF489" s="32"/>
      <c r="DG489" s="32"/>
      <c r="DH489" s="32"/>
      <c r="DI489" s="32"/>
      <c r="DJ489" s="32"/>
      <c r="DK489" s="32"/>
      <c r="DL489" s="32"/>
      <c r="DM489" s="32"/>
      <c r="DN489" s="32"/>
      <c r="DO489" s="32"/>
      <c r="DP489" s="32"/>
      <c r="DQ489" s="32"/>
      <c r="DR489" s="32"/>
      <c r="DS489" s="32"/>
    </row>
    <row r="490" spans="1:123" x14ac:dyDescent="0.2">
      <c r="A490" s="32"/>
      <c r="B490" s="32"/>
      <c r="C490" s="32"/>
      <c r="D490" s="173"/>
      <c r="E490" s="32"/>
      <c r="F490" s="32"/>
      <c r="G490" s="173"/>
      <c r="H490" s="175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175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  <c r="DB490" s="32"/>
      <c r="DC490" s="32"/>
      <c r="DD490" s="32"/>
      <c r="DE490" s="32"/>
      <c r="DF490" s="32"/>
      <c r="DG490" s="32"/>
      <c r="DH490" s="32"/>
      <c r="DI490" s="32"/>
      <c r="DJ490" s="32"/>
      <c r="DK490" s="32"/>
      <c r="DL490" s="32"/>
      <c r="DM490" s="32"/>
      <c r="DN490" s="32"/>
      <c r="DO490" s="32"/>
      <c r="DP490" s="32"/>
      <c r="DQ490" s="32"/>
      <c r="DR490" s="32"/>
      <c r="DS490" s="32"/>
    </row>
    <row r="491" spans="1:123" x14ac:dyDescent="0.2">
      <c r="A491" s="32"/>
      <c r="B491" s="32"/>
      <c r="C491" s="32"/>
      <c r="D491" s="173"/>
      <c r="E491" s="32"/>
      <c r="F491" s="32"/>
      <c r="G491" s="173"/>
      <c r="H491" s="175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175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  <c r="DB491" s="32"/>
      <c r="DC491" s="32"/>
      <c r="DD491" s="32"/>
      <c r="DE491" s="32"/>
      <c r="DF491" s="32"/>
      <c r="DG491" s="32"/>
      <c r="DH491" s="32"/>
      <c r="DI491" s="32"/>
      <c r="DJ491" s="32"/>
      <c r="DK491" s="32"/>
      <c r="DL491" s="32"/>
      <c r="DM491" s="32"/>
      <c r="DN491" s="32"/>
      <c r="DO491" s="32"/>
      <c r="DP491" s="32"/>
      <c r="DQ491" s="32"/>
      <c r="DR491" s="32"/>
      <c r="DS491" s="32"/>
    </row>
    <row r="492" spans="1:123" x14ac:dyDescent="0.2">
      <c r="A492" s="32"/>
      <c r="B492" s="32"/>
      <c r="C492" s="32"/>
      <c r="D492" s="173"/>
      <c r="E492" s="32"/>
      <c r="F492" s="32"/>
      <c r="G492" s="173"/>
      <c r="H492" s="175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175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  <c r="DB492" s="32"/>
      <c r="DC492" s="32"/>
      <c r="DD492" s="32"/>
      <c r="DE492" s="32"/>
      <c r="DF492" s="32"/>
      <c r="DG492" s="32"/>
      <c r="DH492" s="32"/>
      <c r="DI492" s="32"/>
      <c r="DJ492" s="32"/>
      <c r="DK492" s="32"/>
      <c r="DL492" s="32"/>
      <c r="DM492" s="32"/>
      <c r="DN492" s="32"/>
      <c r="DO492" s="32"/>
      <c r="DP492" s="32"/>
      <c r="DQ492" s="32"/>
      <c r="DR492" s="32"/>
      <c r="DS492" s="32"/>
    </row>
    <row r="493" spans="1:123" x14ac:dyDescent="0.2">
      <c r="A493" s="32"/>
      <c r="B493" s="32"/>
      <c r="C493" s="32"/>
      <c r="D493" s="173"/>
      <c r="E493" s="32"/>
      <c r="F493" s="32"/>
      <c r="G493" s="173"/>
      <c r="H493" s="175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175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  <c r="DB493" s="32"/>
      <c r="DC493" s="32"/>
      <c r="DD493" s="32"/>
      <c r="DE493" s="32"/>
      <c r="DF493" s="32"/>
      <c r="DG493" s="32"/>
      <c r="DH493" s="32"/>
      <c r="DI493" s="32"/>
      <c r="DJ493" s="32"/>
      <c r="DK493" s="32"/>
      <c r="DL493" s="32"/>
      <c r="DM493" s="32"/>
      <c r="DN493" s="32"/>
      <c r="DO493" s="32"/>
      <c r="DP493" s="32"/>
      <c r="DQ493" s="32"/>
      <c r="DR493" s="32"/>
      <c r="DS493" s="32"/>
    </row>
    <row r="494" spans="1:123" x14ac:dyDescent="0.2">
      <c r="A494" s="32"/>
      <c r="B494" s="32"/>
      <c r="C494" s="32"/>
      <c r="D494" s="173"/>
      <c r="E494" s="32"/>
      <c r="F494" s="32"/>
      <c r="G494" s="173"/>
      <c r="H494" s="175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175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  <c r="DB494" s="32"/>
      <c r="DC494" s="32"/>
      <c r="DD494" s="32"/>
      <c r="DE494" s="32"/>
      <c r="DF494" s="32"/>
      <c r="DG494" s="32"/>
      <c r="DH494" s="32"/>
      <c r="DI494" s="32"/>
      <c r="DJ494" s="32"/>
      <c r="DK494" s="32"/>
      <c r="DL494" s="32"/>
      <c r="DM494" s="32"/>
      <c r="DN494" s="32"/>
      <c r="DO494" s="32"/>
      <c r="DP494" s="32"/>
      <c r="DQ494" s="32"/>
      <c r="DR494" s="32"/>
      <c r="DS494" s="32"/>
    </row>
    <row r="495" spans="1:123" x14ac:dyDescent="0.2">
      <c r="A495" s="32"/>
      <c r="B495" s="32"/>
      <c r="C495" s="32"/>
      <c r="D495" s="173"/>
      <c r="E495" s="32"/>
      <c r="F495" s="32"/>
      <c r="G495" s="173"/>
      <c r="H495" s="175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175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  <c r="DB495" s="32"/>
      <c r="DC495" s="32"/>
      <c r="DD495" s="32"/>
      <c r="DE495" s="32"/>
      <c r="DF495" s="32"/>
      <c r="DG495" s="32"/>
      <c r="DH495" s="32"/>
      <c r="DI495" s="32"/>
      <c r="DJ495" s="32"/>
      <c r="DK495" s="32"/>
      <c r="DL495" s="32"/>
      <c r="DM495" s="32"/>
      <c r="DN495" s="32"/>
      <c r="DO495" s="32"/>
      <c r="DP495" s="32"/>
      <c r="DQ495" s="32"/>
      <c r="DR495" s="32"/>
      <c r="DS495" s="32"/>
    </row>
    <row r="496" spans="1:123" x14ac:dyDescent="0.2">
      <c r="A496" s="32"/>
      <c r="B496" s="32"/>
      <c r="C496" s="32"/>
      <c r="D496" s="173"/>
      <c r="E496" s="32"/>
      <c r="F496" s="32"/>
      <c r="G496" s="173"/>
      <c r="H496" s="175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175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  <c r="DB496" s="32"/>
      <c r="DC496" s="32"/>
      <c r="DD496" s="32"/>
      <c r="DE496" s="32"/>
      <c r="DF496" s="32"/>
      <c r="DG496" s="32"/>
      <c r="DH496" s="32"/>
      <c r="DI496" s="32"/>
      <c r="DJ496" s="32"/>
      <c r="DK496" s="32"/>
      <c r="DL496" s="32"/>
      <c r="DM496" s="32"/>
      <c r="DN496" s="32"/>
      <c r="DO496" s="32"/>
      <c r="DP496" s="32"/>
      <c r="DQ496" s="32"/>
      <c r="DR496" s="32"/>
      <c r="DS496" s="32"/>
    </row>
    <row r="497" spans="1:123" x14ac:dyDescent="0.2">
      <c r="A497" s="32"/>
      <c r="B497" s="32"/>
      <c r="C497" s="32"/>
      <c r="D497" s="173"/>
      <c r="E497" s="32"/>
      <c r="F497" s="32"/>
      <c r="G497" s="173"/>
      <c r="H497" s="175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175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  <c r="DB497" s="32"/>
      <c r="DC497" s="32"/>
      <c r="DD497" s="32"/>
      <c r="DE497" s="32"/>
      <c r="DF497" s="32"/>
      <c r="DG497" s="32"/>
      <c r="DH497" s="32"/>
      <c r="DI497" s="32"/>
      <c r="DJ497" s="32"/>
      <c r="DK497" s="32"/>
      <c r="DL497" s="32"/>
      <c r="DM497" s="32"/>
      <c r="DN497" s="32"/>
      <c r="DO497" s="32"/>
      <c r="DP497" s="32"/>
      <c r="DQ497" s="32"/>
      <c r="DR497" s="32"/>
      <c r="DS497" s="32"/>
    </row>
    <row r="498" spans="1:123" x14ac:dyDescent="0.2">
      <c r="A498" s="32"/>
      <c r="B498" s="32"/>
      <c r="C498" s="32"/>
      <c r="D498" s="173"/>
      <c r="E498" s="32"/>
      <c r="F498" s="32"/>
      <c r="G498" s="173"/>
      <c r="H498" s="175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175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  <c r="DB498" s="32"/>
      <c r="DC498" s="32"/>
      <c r="DD498" s="32"/>
      <c r="DE498" s="32"/>
      <c r="DF498" s="32"/>
      <c r="DG498" s="32"/>
      <c r="DH498" s="32"/>
      <c r="DI498" s="32"/>
      <c r="DJ498" s="32"/>
      <c r="DK498" s="32"/>
      <c r="DL498" s="32"/>
      <c r="DM498" s="32"/>
      <c r="DN498" s="32"/>
      <c r="DO498" s="32"/>
      <c r="DP498" s="32"/>
      <c r="DQ498" s="32"/>
      <c r="DR498" s="32"/>
      <c r="DS498" s="32"/>
    </row>
    <row r="499" spans="1:123" x14ac:dyDescent="0.2">
      <c r="A499" s="32"/>
      <c r="B499" s="32"/>
      <c r="C499" s="32"/>
      <c r="D499" s="173"/>
      <c r="E499" s="32"/>
      <c r="F499" s="32"/>
      <c r="G499" s="173"/>
      <c r="H499" s="175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175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  <c r="DB499" s="32"/>
      <c r="DC499" s="32"/>
      <c r="DD499" s="32"/>
      <c r="DE499" s="32"/>
      <c r="DF499" s="32"/>
      <c r="DG499" s="32"/>
      <c r="DH499" s="32"/>
      <c r="DI499" s="32"/>
      <c r="DJ499" s="32"/>
      <c r="DK499" s="32"/>
      <c r="DL499" s="32"/>
      <c r="DM499" s="32"/>
      <c r="DN499" s="32"/>
      <c r="DO499" s="32"/>
      <c r="DP499" s="32"/>
      <c r="DQ499" s="32"/>
      <c r="DR499" s="32"/>
      <c r="DS499" s="32"/>
    </row>
    <row r="500" spans="1:123" x14ac:dyDescent="0.2">
      <c r="A500" s="32"/>
      <c r="B500" s="32"/>
      <c r="C500" s="32"/>
      <c r="D500" s="173"/>
      <c r="E500" s="32"/>
      <c r="F500" s="32"/>
      <c r="G500" s="173"/>
      <c r="H500" s="175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175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  <c r="DB500" s="32"/>
      <c r="DC500" s="32"/>
      <c r="DD500" s="32"/>
      <c r="DE500" s="32"/>
      <c r="DF500" s="32"/>
      <c r="DG500" s="32"/>
      <c r="DH500" s="32"/>
      <c r="DI500" s="32"/>
      <c r="DJ500" s="32"/>
      <c r="DK500" s="32"/>
      <c r="DL500" s="32"/>
      <c r="DM500" s="32"/>
      <c r="DN500" s="32"/>
      <c r="DO500" s="32"/>
      <c r="DP500" s="32"/>
      <c r="DQ500" s="32"/>
      <c r="DR500" s="32"/>
      <c r="DS500" s="32"/>
    </row>
    <row r="501" spans="1:123" x14ac:dyDescent="0.2">
      <c r="A501" s="32"/>
      <c r="B501" s="32"/>
      <c r="C501" s="32"/>
      <c r="D501" s="173"/>
      <c r="E501" s="32"/>
      <c r="F501" s="32"/>
      <c r="G501" s="173"/>
      <c r="H501" s="175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175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  <c r="DH501" s="32"/>
      <c r="DI501" s="32"/>
      <c r="DJ501" s="32"/>
      <c r="DK501" s="32"/>
      <c r="DL501" s="32"/>
      <c r="DM501" s="32"/>
      <c r="DN501" s="32"/>
      <c r="DO501" s="32"/>
      <c r="DP501" s="32"/>
      <c r="DQ501" s="32"/>
      <c r="DR501" s="32"/>
      <c r="DS501" s="32"/>
    </row>
    <row r="502" spans="1:123" x14ac:dyDescent="0.2">
      <c r="A502" s="32"/>
      <c r="B502" s="32"/>
      <c r="C502" s="32"/>
      <c r="D502" s="173"/>
      <c r="E502" s="32"/>
      <c r="F502" s="32"/>
      <c r="G502" s="173"/>
      <c r="H502" s="175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175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  <c r="DB502" s="32"/>
      <c r="DC502" s="32"/>
      <c r="DD502" s="32"/>
      <c r="DE502" s="32"/>
      <c r="DF502" s="32"/>
      <c r="DG502" s="32"/>
      <c r="DH502" s="32"/>
      <c r="DI502" s="32"/>
      <c r="DJ502" s="32"/>
      <c r="DK502" s="32"/>
      <c r="DL502" s="32"/>
      <c r="DM502" s="32"/>
      <c r="DN502" s="32"/>
      <c r="DO502" s="32"/>
      <c r="DP502" s="32"/>
      <c r="DQ502" s="32"/>
      <c r="DR502" s="32"/>
      <c r="DS502" s="32"/>
    </row>
    <row r="503" spans="1:123" x14ac:dyDescent="0.2">
      <c r="A503" s="32"/>
      <c r="B503" s="32"/>
      <c r="C503" s="32"/>
      <c r="D503" s="173"/>
      <c r="E503" s="32"/>
      <c r="F503" s="32"/>
      <c r="G503" s="173"/>
      <c r="H503" s="175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175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  <c r="DB503" s="32"/>
      <c r="DC503" s="32"/>
      <c r="DD503" s="32"/>
      <c r="DE503" s="32"/>
      <c r="DF503" s="32"/>
      <c r="DG503" s="32"/>
      <c r="DH503" s="32"/>
      <c r="DI503" s="32"/>
      <c r="DJ503" s="32"/>
      <c r="DK503" s="32"/>
      <c r="DL503" s="32"/>
      <c r="DM503" s="32"/>
      <c r="DN503" s="32"/>
      <c r="DO503" s="32"/>
      <c r="DP503" s="32"/>
      <c r="DQ503" s="32"/>
      <c r="DR503" s="32"/>
      <c r="DS503" s="32"/>
    </row>
    <row r="504" spans="1:123" x14ac:dyDescent="0.2">
      <c r="A504" s="32"/>
      <c r="B504" s="32"/>
      <c r="C504" s="32"/>
      <c r="D504" s="173"/>
      <c r="E504" s="32"/>
      <c r="F504" s="32"/>
      <c r="G504" s="173"/>
      <c r="H504" s="175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175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  <c r="DB504" s="32"/>
      <c r="DC504" s="32"/>
      <c r="DD504" s="32"/>
      <c r="DE504" s="32"/>
      <c r="DF504" s="32"/>
      <c r="DG504" s="32"/>
      <c r="DH504" s="32"/>
      <c r="DI504" s="32"/>
      <c r="DJ504" s="32"/>
      <c r="DK504" s="32"/>
      <c r="DL504" s="32"/>
      <c r="DM504" s="32"/>
      <c r="DN504" s="32"/>
      <c r="DO504" s="32"/>
      <c r="DP504" s="32"/>
      <c r="DQ504" s="32"/>
      <c r="DR504" s="32"/>
      <c r="DS504" s="32"/>
    </row>
    <row r="505" spans="1:123" x14ac:dyDescent="0.2">
      <c r="A505" s="32"/>
      <c r="B505" s="32"/>
      <c r="C505" s="32"/>
      <c r="D505" s="173"/>
      <c r="E505" s="32"/>
      <c r="F505" s="32"/>
      <c r="G505" s="173"/>
      <c r="H505" s="175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175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  <c r="DB505" s="32"/>
      <c r="DC505" s="32"/>
      <c r="DD505" s="32"/>
      <c r="DE505" s="32"/>
      <c r="DF505" s="32"/>
      <c r="DG505" s="32"/>
      <c r="DH505" s="32"/>
      <c r="DI505" s="32"/>
      <c r="DJ505" s="32"/>
      <c r="DK505" s="32"/>
      <c r="DL505" s="32"/>
      <c r="DM505" s="32"/>
      <c r="DN505" s="32"/>
      <c r="DO505" s="32"/>
      <c r="DP505" s="32"/>
      <c r="DQ505" s="32"/>
      <c r="DR505" s="32"/>
      <c r="DS505" s="32"/>
    </row>
    <row r="506" spans="1:123" x14ac:dyDescent="0.2">
      <c r="A506" s="32"/>
      <c r="B506" s="32"/>
      <c r="C506" s="32"/>
      <c r="D506" s="173"/>
      <c r="E506" s="32"/>
      <c r="F506" s="32"/>
      <c r="G506" s="173"/>
      <c r="H506" s="175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175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  <c r="DB506" s="32"/>
      <c r="DC506" s="32"/>
      <c r="DD506" s="32"/>
      <c r="DE506" s="32"/>
      <c r="DF506" s="32"/>
      <c r="DG506" s="32"/>
      <c r="DH506" s="32"/>
      <c r="DI506" s="32"/>
      <c r="DJ506" s="32"/>
      <c r="DK506" s="32"/>
      <c r="DL506" s="32"/>
      <c r="DM506" s="32"/>
      <c r="DN506" s="32"/>
      <c r="DO506" s="32"/>
      <c r="DP506" s="32"/>
      <c r="DQ506" s="32"/>
      <c r="DR506" s="32"/>
      <c r="DS506" s="32"/>
    </row>
    <row r="507" spans="1:123" x14ac:dyDescent="0.2">
      <c r="A507" s="32"/>
      <c r="B507" s="32"/>
      <c r="C507" s="32"/>
      <c r="D507" s="173"/>
      <c r="E507" s="32"/>
      <c r="F507" s="32"/>
      <c r="G507" s="173"/>
      <c r="H507" s="175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175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  <c r="DB507" s="32"/>
      <c r="DC507" s="32"/>
      <c r="DD507" s="32"/>
      <c r="DE507" s="32"/>
      <c r="DF507" s="32"/>
      <c r="DG507" s="32"/>
      <c r="DH507" s="32"/>
      <c r="DI507" s="32"/>
      <c r="DJ507" s="32"/>
      <c r="DK507" s="32"/>
      <c r="DL507" s="32"/>
      <c r="DM507" s="32"/>
      <c r="DN507" s="32"/>
      <c r="DO507" s="32"/>
      <c r="DP507" s="32"/>
      <c r="DQ507" s="32"/>
      <c r="DR507" s="32"/>
      <c r="DS507" s="32"/>
    </row>
    <row r="508" spans="1:123" x14ac:dyDescent="0.2">
      <c r="A508" s="32"/>
      <c r="B508" s="32"/>
      <c r="C508" s="32"/>
      <c r="D508" s="173"/>
      <c r="E508" s="32"/>
      <c r="F508" s="32"/>
      <c r="G508" s="173"/>
      <c r="H508" s="175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175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  <c r="DB508" s="32"/>
      <c r="DC508" s="32"/>
      <c r="DD508" s="32"/>
      <c r="DE508" s="32"/>
      <c r="DF508" s="32"/>
      <c r="DG508" s="32"/>
      <c r="DH508" s="32"/>
      <c r="DI508" s="32"/>
      <c r="DJ508" s="32"/>
      <c r="DK508" s="32"/>
      <c r="DL508" s="32"/>
      <c r="DM508" s="32"/>
      <c r="DN508" s="32"/>
      <c r="DO508" s="32"/>
      <c r="DP508" s="32"/>
      <c r="DQ508" s="32"/>
      <c r="DR508" s="32"/>
      <c r="DS508" s="32"/>
    </row>
    <row r="509" spans="1:123" x14ac:dyDescent="0.2">
      <c r="A509" s="32"/>
      <c r="B509" s="32"/>
      <c r="C509" s="32"/>
      <c r="D509" s="173"/>
      <c r="E509" s="32"/>
      <c r="F509" s="32"/>
      <c r="G509" s="173"/>
      <c r="H509" s="175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175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  <c r="DB509" s="32"/>
      <c r="DC509" s="32"/>
      <c r="DD509" s="32"/>
      <c r="DE509" s="32"/>
      <c r="DF509" s="32"/>
      <c r="DG509" s="32"/>
      <c r="DH509" s="32"/>
      <c r="DI509" s="32"/>
      <c r="DJ509" s="32"/>
      <c r="DK509" s="32"/>
      <c r="DL509" s="32"/>
      <c r="DM509" s="32"/>
      <c r="DN509" s="32"/>
      <c r="DO509" s="32"/>
      <c r="DP509" s="32"/>
      <c r="DQ509" s="32"/>
      <c r="DR509" s="32"/>
      <c r="DS509" s="32"/>
    </row>
    <row r="510" spans="1:123" x14ac:dyDescent="0.2">
      <c r="A510" s="32"/>
      <c r="B510" s="32"/>
      <c r="C510" s="32"/>
      <c r="D510" s="173"/>
      <c r="E510" s="32"/>
      <c r="F510" s="32"/>
      <c r="G510" s="173"/>
      <c r="H510" s="175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175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  <c r="DB510" s="32"/>
      <c r="DC510" s="32"/>
      <c r="DD510" s="32"/>
      <c r="DE510" s="32"/>
      <c r="DF510" s="32"/>
      <c r="DG510" s="32"/>
      <c r="DH510" s="32"/>
      <c r="DI510" s="32"/>
      <c r="DJ510" s="32"/>
      <c r="DK510" s="32"/>
      <c r="DL510" s="32"/>
      <c r="DM510" s="32"/>
      <c r="DN510" s="32"/>
      <c r="DO510" s="32"/>
      <c r="DP510" s="32"/>
      <c r="DQ510" s="32"/>
      <c r="DR510" s="32"/>
      <c r="DS510" s="32"/>
    </row>
    <row r="511" spans="1:123" x14ac:dyDescent="0.2">
      <c r="A511" s="32"/>
      <c r="B511" s="32"/>
      <c r="C511" s="32"/>
      <c r="D511" s="173"/>
      <c r="E511" s="32"/>
      <c r="F511" s="32"/>
      <c r="G511" s="173"/>
      <c r="H511" s="175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175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  <c r="DB511" s="32"/>
      <c r="DC511" s="32"/>
      <c r="DD511" s="32"/>
      <c r="DE511" s="32"/>
      <c r="DF511" s="32"/>
      <c r="DG511" s="32"/>
      <c r="DH511" s="32"/>
      <c r="DI511" s="32"/>
      <c r="DJ511" s="32"/>
      <c r="DK511" s="32"/>
      <c r="DL511" s="32"/>
      <c r="DM511" s="32"/>
      <c r="DN511" s="32"/>
      <c r="DO511" s="32"/>
      <c r="DP511" s="32"/>
      <c r="DQ511" s="32"/>
      <c r="DR511" s="32"/>
      <c r="DS511" s="32"/>
    </row>
    <row r="512" spans="1:123" x14ac:dyDescent="0.2">
      <c r="A512" s="32"/>
      <c r="B512" s="32"/>
      <c r="C512" s="32"/>
      <c r="D512" s="173"/>
      <c r="E512" s="32"/>
      <c r="F512" s="32"/>
      <c r="G512" s="173"/>
      <c r="H512" s="175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175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  <c r="DB512" s="32"/>
      <c r="DC512" s="32"/>
      <c r="DD512" s="32"/>
      <c r="DE512" s="32"/>
      <c r="DF512" s="32"/>
      <c r="DG512" s="32"/>
      <c r="DH512" s="32"/>
      <c r="DI512" s="32"/>
      <c r="DJ512" s="32"/>
      <c r="DK512" s="32"/>
      <c r="DL512" s="32"/>
      <c r="DM512" s="32"/>
      <c r="DN512" s="32"/>
      <c r="DO512" s="32"/>
      <c r="DP512" s="32"/>
      <c r="DQ512" s="32"/>
      <c r="DR512" s="32"/>
      <c r="DS512" s="32"/>
    </row>
    <row r="513" spans="1:123" x14ac:dyDescent="0.2">
      <c r="A513" s="32"/>
      <c r="B513" s="32"/>
      <c r="C513" s="32"/>
      <c r="D513" s="173"/>
      <c r="E513" s="32"/>
      <c r="F513" s="32"/>
      <c r="G513" s="173"/>
      <c r="H513" s="175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175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  <c r="DB513" s="32"/>
      <c r="DC513" s="32"/>
      <c r="DD513" s="32"/>
      <c r="DE513" s="32"/>
      <c r="DF513" s="32"/>
      <c r="DG513" s="32"/>
      <c r="DH513" s="32"/>
      <c r="DI513" s="32"/>
      <c r="DJ513" s="32"/>
      <c r="DK513" s="32"/>
      <c r="DL513" s="32"/>
      <c r="DM513" s="32"/>
      <c r="DN513" s="32"/>
      <c r="DO513" s="32"/>
      <c r="DP513" s="32"/>
      <c r="DQ513" s="32"/>
      <c r="DR513" s="32"/>
      <c r="DS513" s="32"/>
    </row>
    <row r="514" spans="1:123" x14ac:dyDescent="0.2">
      <c r="A514" s="32"/>
      <c r="B514" s="32"/>
      <c r="C514" s="32"/>
      <c r="D514" s="173"/>
      <c r="E514" s="32"/>
      <c r="F514" s="32"/>
      <c r="G514" s="173"/>
      <c r="H514" s="175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175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  <c r="DB514" s="32"/>
      <c r="DC514" s="32"/>
      <c r="DD514" s="32"/>
      <c r="DE514" s="32"/>
      <c r="DF514" s="32"/>
      <c r="DG514" s="32"/>
      <c r="DH514" s="32"/>
      <c r="DI514" s="32"/>
      <c r="DJ514" s="32"/>
      <c r="DK514" s="32"/>
      <c r="DL514" s="32"/>
      <c r="DM514" s="32"/>
      <c r="DN514" s="32"/>
      <c r="DO514" s="32"/>
      <c r="DP514" s="32"/>
      <c r="DQ514" s="32"/>
      <c r="DR514" s="32"/>
      <c r="DS514" s="32"/>
    </row>
    <row r="515" spans="1:123" x14ac:dyDescent="0.2">
      <c r="A515" s="32"/>
      <c r="B515" s="32"/>
      <c r="C515" s="32"/>
      <c r="D515" s="173"/>
      <c r="E515" s="32"/>
      <c r="F515" s="32"/>
      <c r="G515" s="173"/>
      <c r="H515" s="175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175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  <c r="DB515" s="32"/>
      <c r="DC515" s="32"/>
      <c r="DD515" s="32"/>
      <c r="DE515" s="32"/>
      <c r="DF515" s="32"/>
      <c r="DG515" s="32"/>
      <c r="DH515" s="32"/>
      <c r="DI515" s="32"/>
      <c r="DJ515" s="32"/>
      <c r="DK515" s="32"/>
      <c r="DL515" s="32"/>
      <c r="DM515" s="32"/>
      <c r="DN515" s="32"/>
      <c r="DO515" s="32"/>
      <c r="DP515" s="32"/>
      <c r="DQ515" s="32"/>
      <c r="DR515" s="32"/>
      <c r="DS515" s="32"/>
    </row>
    <row r="516" spans="1:123" x14ac:dyDescent="0.2">
      <c r="A516" s="32"/>
      <c r="B516" s="32"/>
      <c r="C516" s="32"/>
      <c r="D516" s="173"/>
      <c r="E516" s="32"/>
      <c r="F516" s="32"/>
      <c r="G516" s="173"/>
      <c r="H516" s="175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175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  <c r="DB516" s="32"/>
      <c r="DC516" s="32"/>
      <c r="DD516" s="32"/>
      <c r="DE516" s="32"/>
      <c r="DF516" s="32"/>
      <c r="DG516" s="32"/>
      <c r="DH516" s="32"/>
      <c r="DI516" s="32"/>
      <c r="DJ516" s="32"/>
      <c r="DK516" s="32"/>
      <c r="DL516" s="32"/>
      <c r="DM516" s="32"/>
      <c r="DN516" s="32"/>
      <c r="DO516" s="32"/>
      <c r="DP516" s="32"/>
      <c r="DQ516" s="32"/>
      <c r="DR516" s="32"/>
      <c r="DS516" s="32"/>
    </row>
    <row r="517" spans="1:123" x14ac:dyDescent="0.2">
      <c r="A517" s="32"/>
      <c r="B517" s="32"/>
      <c r="C517" s="32"/>
      <c r="D517" s="173"/>
      <c r="E517" s="32"/>
      <c r="F517" s="32"/>
      <c r="G517" s="173"/>
      <c r="H517" s="175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175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  <c r="DB517" s="32"/>
      <c r="DC517" s="32"/>
      <c r="DD517" s="32"/>
      <c r="DE517" s="32"/>
      <c r="DF517" s="32"/>
      <c r="DG517" s="32"/>
      <c r="DH517" s="32"/>
      <c r="DI517" s="32"/>
      <c r="DJ517" s="32"/>
      <c r="DK517" s="32"/>
      <c r="DL517" s="32"/>
      <c r="DM517" s="32"/>
      <c r="DN517" s="32"/>
      <c r="DO517" s="32"/>
      <c r="DP517" s="32"/>
      <c r="DQ517" s="32"/>
      <c r="DR517" s="32"/>
      <c r="DS517" s="32"/>
    </row>
    <row r="518" spans="1:123" x14ac:dyDescent="0.2">
      <c r="A518" s="32"/>
      <c r="B518" s="32"/>
      <c r="C518" s="32"/>
      <c r="D518" s="173"/>
      <c r="E518" s="32"/>
      <c r="F518" s="32"/>
      <c r="G518" s="173"/>
      <c r="H518" s="175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175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  <c r="DB518" s="32"/>
      <c r="DC518" s="32"/>
      <c r="DD518" s="32"/>
      <c r="DE518" s="32"/>
      <c r="DF518" s="32"/>
      <c r="DG518" s="32"/>
      <c r="DH518" s="32"/>
      <c r="DI518" s="32"/>
      <c r="DJ518" s="32"/>
      <c r="DK518" s="32"/>
      <c r="DL518" s="32"/>
      <c r="DM518" s="32"/>
      <c r="DN518" s="32"/>
      <c r="DO518" s="32"/>
      <c r="DP518" s="32"/>
      <c r="DQ518" s="32"/>
      <c r="DR518" s="32"/>
      <c r="DS518" s="32"/>
    </row>
    <row r="519" spans="1:123" x14ac:dyDescent="0.2">
      <c r="A519" s="32"/>
      <c r="B519" s="32"/>
      <c r="C519" s="32"/>
      <c r="D519" s="173"/>
      <c r="E519" s="32"/>
      <c r="F519" s="32"/>
      <c r="G519" s="173"/>
      <c r="H519" s="175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175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  <c r="DB519" s="32"/>
      <c r="DC519" s="32"/>
      <c r="DD519" s="32"/>
      <c r="DE519" s="32"/>
      <c r="DF519" s="32"/>
      <c r="DG519" s="32"/>
      <c r="DH519" s="32"/>
      <c r="DI519" s="32"/>
      <c r="DJ519" s="32"/>
      <c r="DK519" s="32"/>
      <c r="DL519" s="32"/>
      <c r="DM519" s="32"/>
      <c r="DN519" s="32"/>
      <c r="DO519" s="32"/>
      <c r="DP519" s="32"/>
      <c r="DQ519" s="32"/>
      <c r="DR519" s="32"/>
      <c r="DS519" s="32"/>
    </row>
    <row r="520" spans="1:123" x14ac:dyDescent="0.2">
      <c r="A520" s="32"/>
      <c r="B520" s="32"/>
      <c r="C520" s="32"/>
      <c r="D520" s="173"/>
      <c r="E520" s="32"/>
      <c r="F520" s="32"/>
      <c r="G520" s="173"/>
      <c r="H520" s="175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175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  <c r="DB520" s="32"/>
      <c r="DC520" s="32"/>
      <c r="DD520" s="32"/>
      <c r="DE520" s="32"/>
      <c r="DF520" s="32"/>
      <c r="DG520" s="32"/>
      <c r="DH520" s="32"/>
      <c r="DI520" s="32"/>
      <c r="DJ520" s="32"/>
      <c r="DK520" s="32"/>
      <c r="DL520" s="32"/>
      <c r="DM520" s="32"/>
      <c r="DN520" s="32"/>
      <c r="DO520" s="32"/>
      <c r="DP520" s="32"/>
      <c r="DQ520" s="32"/>
      <c r="DR520" s="32"/>
      <c r="DS520" s="32"/>
    </row>
    <row r="521" spans="1:123" x14ac:dyDescent="0.2">
      <c r="A521" s="32"/>
      <c r="B521" s="32"/>
      <c r="C521" s="32"/>
      <c r="D521" s="173"/>
      <c r="E521" s="32"/>
      <c r="F521" s="32"/>
      <c r="G521" s="173"/>
      <c r="H521" s="175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175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  <c r="DB521" s="32"/>
      <c r="DC521" s="32"/>
      <c r="DD521" s="32"/>
      <c r="DE521" s="32"/>
      <c r="DF521" s="32"/>
      <c r="DG521" s="32"/>
      <c r="DH521" s="32"/>
      <c r="DI521" s="32"/>
      <c r="DJ521" s="32"/>
      <c r="DK521" s="32"/>
      <c r="DL521" s="32"/>
      <c r="DM521" s="32"/>
      <c r="DN521" s="32"/>
      <c r="DO521" s="32"/>
      <c r="DP521" s="32"/>
      <c r="DQ521" s="32"/>
      <c r="DR521" s="32"/>
      <c r="DS521" s="32"/>
    </row>
    <row r="522" spans="1:123" x14ac:dyDescent="0.2">
      <c r="A522" s="32"/>
      <c r="B522" s="32"/>
      <c r="C522" s="32"/>
      <c r="D522" s="173"/>
      <c r="E522" s="32"/>
      <c r="F522" s="32"/>
      <c r="G522" s="173"/>
      <c r="H522" s="175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175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</row>
    <row r="523" spans="1:123" x14ac:dyDescent="0.2">
      <c r="A523" s="32"/>
      <c r="B523" s="32"/>
      <c r="C523" s="32"/>
      <c r="D523" s="173"/>
      <c r="E523" s="32"/>
      <c r="F523" s="32"/>
      <c r="G523" s="173"/>
      <c r="H523" s="175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175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  <c r="DB523" s="32"/>
      <c r="DC523" s="32"/>
      <c r="DD523" s="32"/>
      <c r="DE523" s="32"/>
      <c r="DF523" s="32"/>
      <c r="DG523" s="32"/>
      <c r="DH523" s="32"/>
      <c r="DI523" s="32"/>
      <c r="DJ523" s="32"/>
      <c r="DK523" s="32"/>
      <c r="DL523" s="32"/>
      <c r="DM523" s="32"/>
      <c r="DN523" s="32"/>
      <c r="DO523" s="32"/>
      <c r="DP523" s="32"/>
      <c r="DQ523" s="32"/>
      <c r="DR523" s="32"/>
      <c r="DS523" s="32"/>
    </row>
    <row r="524" spans="1:123" x14ac:dyDescent="0.2">
      <c r="A524" s="32"/>
      <c r="B524" s="32"/>
      <c r="C524" s="32"/>
      <c r="D524" s="173"/>
      <c r="E524" s="32"/>
      <c r="F524" s="32"/>
      <c r="G524" s="173"/>
      <c r="H524" s="175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175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</row>
    <row r="525" spans="1:123" x14ac:dyDescent="0.2">
      <c r="A525" s="32"/>
      <c r="B525" s="32"/>
      <c r="C525" s="32"/>
      <c r="D525" s="173"/>
      <c r="E525" s="32"/>
      <c r="F525" s="32"/>
      <c r="G525" s="173"/>
      <c r="H525" s="175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175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  <c r="DB525" s="32"/>
      <c r="DC525" s="32"/>
      <c r="DD525" s="32"/>
      <c r="DE525" s="32"/>
      <c r="DF525" s="32"/>
      <c r="DG525" s="32"/>
      <c r="DH525" s="32"/>
      <c r="DI525" s="32"/>
      <c r="DJ525" s="32"/>
      <c r="DK525" s="32"/>
      <c r="DL525" s="32"/>
      <c r="DM525" s="32"/>
      <c r="DN525" s="32"/>
      <c r="DO525" s="32"/>
      <c r="DP525" s="32"/>
      <c r="DQ525" s="32"/>
      <c r="DR525" s="32"/>
      <c r="DS525" s="32"/>
    </row>
    <row r="526" spans="1:123" x14ac:dyDescent="0.2">
      <c r="A526" s="32"/>
      <c r="B526" s="32"/>
      <c r="C526" s="32"/>
      <c r="D526" s="173"/>
      <c r="E526" s="32"/>
      <c r="F526" s="32"/>
      <c r="G526" s="173"/>
      <c r="H526" s="175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175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</row>
    <row r="527" spans="1:123" x14ac:dyDescent="0.2">
      <c r="A527" s="32"/>
      <c r="B527" s="32"/>
      <c r="C527" s="32"/>
      <c r="D527" s="173"/>
      <c r="E527" s="32"/>
      <c r="F527" s="32"/>
      <c r="G527" s="173"/>
      <c r="H527" s="175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175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  <c r="DB527" s="32"/>
      <c r="DC527" s="32"/>
      <c r="DD527" s="32"/>
      <c r="DE527" s="32"/>
      <c r="DF527" s="32"/>
      <c r="DG527" s="32"/>
      <c r="DH527" s="32"/>
      <c r="DI527" s="32"/>
      <c r="DJ527" s="32"/>
      <c r="DK527" s="32"/>
      <c r="DL527" s="32"/>
      <c r="DM527" s="32"/>
      <c r="DN527" s="32"/>
      <c r="DO527" s="32"/>
      <c r="DP527" s="32"/>
      <c r="DQ527" s="32"/>
      <c r="DR527" s="32"/>
      <c r="DS527" s="32"/>
    </row>
    <row r="528" spans="1:123" x14ac:dyDescent="0.2">
      <c r="A528" s="32"/>
      <c r="B528" s="32"/>
      <c r="C528" s="32"/>
      <c r="D528" s="173"/>
      <c r="E528" s="32"/>
      <c r="F528" s="32"/>
      <c r="G528" s="173"/>
      <c r="H528" s="175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175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</row>
    <row r="529" spans="1:123" x14ac:dyDescent="0.2">
      <c r="A529" s="32"/>
      <c r="B529" s="32"/>
      <c r="C529" s="32"/>
      <c r="D529" s="173"/>
      <c r="E529" s="32"/>
      <c r="F529" s="32"/>
      <c r="G529" s="173"/>
      <c r="H529" s="175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175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  <c r="DB529" s="32"/>
      <c r="DC529" s="32"/>
      <c r="DD529" s="32"/>
      <c r="DE529" s="32"/>
      <c r="DF529" s="32"/>
      <c r="DG529" s="32"/>
      <c r="DH529" s="32"/>
      <c r="DI529" s="32"/>
      <c r="DJ529" s="32"/>
      <c r="DK529" s="32"/>
      <c r="DL529" s="32"/>
      <c r="DM529" s="32"/>
      <c r="DN529" s="32"/>
      <c r="DO529" s="32"/>
      <c r="DP529" s="32"/>
      <c r="DQ529" s="32"/>
      <c r="DR529" s="32"/>
      <c r="DS529" s="32"/>
    </row>
    <row r="530" spans="1:123" x14ac:dyDescent="0.2">
      <c r="A530" s="32"/>
      <c r="B530" s="32"/>
      <c r="C530" s="32"/>
      <c r="D530" s="173"/>
      <c r="E530" s="32"/>
      <c r="F530" s="32"/>
      <c r="G530" s="173"/>
      <c r="H530" s="175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175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</row>
    <row r="531" spans="1:123" x14ac:dyDescent="0.2">
      <c r="A531" s="32"/>
      <c r="B531" s="32"/>
      <c r="C531" s="32"/>
      <c r="D531" s="173"/>
      <c r="E531" s="32"/>
      <c r="F531" s="32"/>
      <c r="G531" s="173"/>
      <c r="H531" s="175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175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  <c r="DB531" s="32"/>
      <c r="DC531" s="32"/>
      <c r="DD531" s="32"/>
      <c r="DE531" s="32"/>
      <c r="DF531" s="32"/>
      <c r="DG531" s="32"/>
      <c r="DH531" s="32"/>
      <c r="DI531" s="32"/>
      <c r="DJ531" s="32"/>
      <c r="DK531" s="32"/>
      <c r="DL531" s="32"/>
      <c r="DM531" s="32"/>
      <c r="DN531" s="32"/>
      <c r="DO531" s="32"/>
      <c r="DP531" s="32"/>
      <c r="DQ531" s="32"/>
      <c r="DR531" s="32"/>
      <c r="DS531" s="32"/>
    </row>
    <row r="532" spans="1:123" x14ac:dyDescent="0.2">
      <c r="A532" s="32"/>
      <c r="B532" s="32"/>
      <c r="C532" s="32"/>
      <c r="D532" s="173"/>
      <c r="E532" s="32"/>
      <c r="F532" s="32"/>
      <c r="G532" s="173"/>
      <c r="H532" s="175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175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</row>
    <row r="533" spans="1:123" x14ac:dyDescent="0.2">
      <c r="A533" s="32"/>
      <c r="B533" s="32"/>
      <c r="C533" s="32"/>
      <c r="D533" s="173"/>
      <c r="E533" s="32"/>
      <c r="F533" s="32"/>
      <c r="G533" s="173"/>
      <c r="H533" s="175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175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  <c r="DB533" s="32"/>
      <c r="DC533" s="32"/>
      <c r="DD533" s="32"/>
      <c r="DE533" s="32"/>
      <c r="DF533" s="32"/>
      <c r="DG533" s="32"/>
      <c r="DH533" s="32"/>
      <c r="DI533" s="32"/>
      <c r="DJ533" s="32"/>
      <c r="DK533" s="32"/>
      <c r="DL533" s="32"/>
      <c r="DM533" s="32"/>
      <c r="DN533" s="32"/>
      <c r="DO533" s="32"/>
      <c r="DP533" s="32"/>
      <c r="DQ533" s="32"/>
      <c r="DR533" s="32"/>
      <c r="DS533" s="32"/>
    </row>
    <row r="534" spans="1:123" x14ac:dyDescent="0.2">
      <c r="A534" s="32"/>
      <c r="B534" s="32"/>
      <c r="C534" s="32"/>
      <c r="D534" s="173"/>
      <c r="E534" s="32"/>
      <c r="F534" s="32"/>
      <c r="G534" s="173"/>
      <c r="H534" s="175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175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</row>
    <row r="535" spans="1:123" x14ac:dyDescent="0.2">
      <c r="A535" s="32"/>
      <c r="B535" s="32"/>
      <c r="C535" s="32"/>
      <c r="D535" s="173"/>
      <c r="E535" s="32"/>
      <c r="F535" s="32"/>
      <c r="G535" s="173"/>
      <c r="H535" s="175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175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  <c r="DB535" s="32"/>
      <c r="DC535" s="32"/>
      <c r="DD535" s="32"/>
      <c r="DE535" s="32"/>
      <c r="DF535" s="32"/>
      <c r="DG535" s="32"/>
      <c r="DH535" s="32"/>
      <c r="DI535" s="32"/>
      <c r="DJ535" s="32"/>
      <c r="DK535" s="32"/>
      <c r="DL535" s="32"/>
      <c r="DM535" s="32"/>
      <c r="DN535" s="32"/>
      <c r="DO535" s="32"/>
      <c r="DP535" s="32"/>
      <c r="DQ535" s="32"/>
      <c r="DR535" s="32"/>
      <c r="DS535" s="32"/>
    </row>
    <row r="536" spans="1:123" x14ac:dyDescent="0.2">
      <c r="A536" s="32"/>
      <c r="B536" s="32"/>
      <c r="C536" s="32"/>
      <c r="D536" s="173"/>
      <c r="E536" s="32"/>
      <c r="F536" s="32"/>
      <c r="G536" s="173"/>
      <c r="H536" s="175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175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</row>
    <row r="537" spans="1:123" x14ac:dyDescent="0.2">
      <c r="A537" s="32"/>
      <c r="B537" s="32"/>
      <c r="C537" s="32"/>
      <c r="D537" s="173"/>
      <c r="E537" s="32"/>
      <c r="F537" s="32"/>
      <c r="G537" s="173"/>
      <c r="H537" s="175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175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  <c r="DB537" s="32"/>
      <c r="DC537" s="32"/>
      <c r="DD537" s="32"/>
      <c r="DE537" s="32"/>
      <c r="DF537" s="32"/>
      <c r="DG537" s="32"/>
      <c r="DH537" s="32"/>
      <c r="DI537" s="32"/>
      <c r="DJ537" s="32"/>
      <c r="DK537" s="32"/>
      <c r="DL537" s="32"/>
      <c r="DM537" s="32"/>
      <c r="DN537" s="32"/>
      <c r="DO537" s="32"/>
      <c r="DP537" s="32"/>
      <c r="DQ537" s="32"/>
      <c r="DR537" s="32"/>
      <c r="DS537" s="32"/>
    </row>
    <row r="538" spans="1:123" x14ac:dyDescent="0.2">
      <c r="A538" s="32"/>
      <c r="B538" s="32"/>
      <c r="C538" s="32"/>
      <c r="D538" s="173"/>
      <c r="E538" s="32"/>
      <c r="F538" s="32"/>
      <c r="G538" s="173"/>
      <c r="H538" s="175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175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</row>
    <row r="539" spans="1:123" x14ac:dyDescent="0.2">
      <c r="A539" s="32"/>
      <c r="B539" s="32"/>
      <c r="C539" s="32"/>
      <c r="D539" s="173"/>
      <c r="E539" s="32"/>
      <c r="F539" s="32"/>
      <c r="G539" s="173"/>
      <c r="H539" s="175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175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  <c r="DB539" s="32"/>
      <c r="DC539" s="32"/>
      <c r="DD539" s="32"/>
      <c r="DE539" s="32"/>
      <c r="DF539" s="32"/>
      <c r="DG539" s="32"/>
      <c r="DH539" s="32"/>
      <c r="DI539" s="32"/>
      <c r="DJ539" s="32"/>
      <c r="DK539" s="32"/>
      <c r="DL539" s="32"/>
      <c r="DM539" s="32"/>
      <c r="DN539" s="32"/>
      <c r="DO539" s="32"/>
      <c r="DP539" s="32"/>
      <c r="DQ539" s="32"/>
      <c r="DR539" s="32"/>
      <c r="DS539" s="32"/>
    </row>
    <row r="540" spans="1:123" x14ac:dyDescent="0.2">
      <c r="A540" s="32"/>
      <c r="B540" s="32"/>
      <c r="C540" s="32"/>
      <c r="D540" s="173"/>
      <c r="E540" s="32"/>
      <c r="F540" s="32"/>
      <c r="G540" s="173"/>
      <c r="H540" s="175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175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</row>
    <row r="541" spans="1:123" x14ac:dyDescent="0.2">
      <c r="A541" s="32"/>
      <c r="B541" s="32"/>
      <c r="C541" s="32"/>
      <c r="D541" s="173"/>
      <c r="E541" s="32"/>
      <c r="F541" s="32"/>
      <c r="G541" s="173"/>
      <c r="H541" s="175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175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  <c r="DB541" s="32"/>
      <c r="DC541" s="32"/>
      <c r="DD541" s="32"/>
      <c r="DE541" s="32"/>
      <c r="DF541" s="32"/>
      <c r="DG541" s="32"/>
      <c r="DH541" s="32"/>
      <c r="DI541" s="32"/>
      <c r="DJ541" s="32"/>
      <c r="DK541" s="32"/>
      <c r="DL541" s="32"/>
      <c r="DM541" s="32"/>
      <c r="DN541" s="32"/>
      <c r="DO541" s="32"/>
      <c r="DP541" s="32"/>
      <c r="DQ541" s="32"/>
      <c r="DR541" s="32"/>
      <c r="DS541" s="32"/>
    </row>
    <row r="542" spans="1:123" x14ac:dyDescent="0.2">
      <c r="A542" s="32"/>
      <c r="B542" s="32"/>
      <c r="C542" s="32"/>
      <c r="D542" s="173"/>
      <c r="E542" s="32"/>
      <c r="F542" s="32"/>
      <c r="G542" s="173"/>
      <c r="H542" s="175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175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  <c r="DB542" s="32"/>
      <c r="DC542" s="32"/>
      <c r="DD542" s="32"/>
      <c r="DE542" s="32"/>
      <c r="DF542" s="32"/>
      <c r="DG542" s="32"/>
      <c r="DH542" s="32"/>
      <c r="DI542" s="32"/>
      <c r="DJ542" s="32"/>
      <c r="DK542" s="32"/>
      <c r="DL542" s="32"/>
      <c r="DM542" s="32"/>
      <c r="DN542" s="32"/>
      <c r="DO542" s="32"/>
      <c r="DP542" s="32"/>
      <c r="DQ542" s="32"/>
      <c r="DR542" s="32"/>
      <c r="DS542" s="32"/>
    </row>
    <row r="543" spans="1:123" x14ac:dyDescent="0.2">
      <c r="A543" s="32"/>
      <c r="B543" s="32"/>
      <c r="C543" s="32"/>
      <c r="D543" s="173"/>
      <c r="E543" s="32"/>
      <c r="F543" s="32"/>
      <c r="G543" s="173"/>
      <c r="H543" s="175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175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  <c r="DB543" s="32"/>
      <c r="DC543" s="32"/>
      <c r="DD543" s="32"/>
      <c r="DE543" s="32"/>
      <c r="DF543" s="32"/>
      <c r="DG543" s="32"/>
      <c r="DH543" s="32"/>
      <c r="DI543" s="32"/>
      <c r="DJ543" s="32"/>
      <c r="DK543" s="32"/>
      <c r="DL543" s="32"/>
      <c r="DM543" s="32"/>
      <c r="DN543" s="32"/>
      <c r="DO543" s="32"/>
      <c r="DP543" s="32"/>
      <c r="DQ543" s="32"/>
      <c r="DR543" s="32"/>
      <c r="DS543" s="32"/>
    </row>
    <row r="544" spans="1:123" x14ac:dyDescent="0.2">
      <c r="A544" s="32"/>
      <c r="B544" s="32"/>
      <c r="C544" s="32"/>
      <c r="D544" s="173"/>
      <c r="E544" s="32"/>
      <c r="F544" s="32"/>
      <c r="G544" s="173"/>
      <c r="H544" s="175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175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  <c r="DB544" s="32"/>
      <c r="DC544" s="32"/>
      <c r="DD544" s="32"/>
      <c r="DE544" s="32"/>
      <c r="DF544" s="32"/>
      <c r="DG544" s="32"/>
      <c r="DH544" s="32"/>
      <c r="DI544" s="32"/>
      <c r="DJ544" s="32"/>
      <c r="DK544" s="32"/>
      <c r="DL544" s="32"/>
      <c r="DM544" s="32"/>
      <c r="DN544" s="32"/>
      <c r="DO544" s="32"/>
      <c r="DP544" s="32"/>
      <c r="DQ544" s="32"/>
      <c r="DR544" s="32"/>
      <c r="DS544" s="32"/>
    </row>
    <row r="545" spans="1:123" x14ac:dyDescent="0.2">
      <c r="A545" s="32"/>
      <c r="B545" s="32"/>
      <c r="C545" s="32"/>
      <c r="D545" s="173"/>
      <c r="E545" s="32"/>
      <c r="F545" s="32"/>
      <c r="G545" s="173"/>
      <c r="H545" s="175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175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  <c r="DB545" s="32"/>
      <c r="DC545" s="32"/>
      <c r="DD545" s="32"/>
      <c r="DE545" s="32"/>
      <c r="DF545" s="32"/>
      <c r="DG545" s="32"/>
      <c r="DH545" s="32"/>
      <c r="DI545" s="32"/>
      <c r="DJ545" s="32"/>
      <c r="DK545" s="32"/>
      <c r="DL545" s="32"/>
      <c r="DM545" s="32"/>
      <c r="DN545" s="32"/>
      <c r="DO545" s="32"/>
      <c r="DP545" s="32"/>
      <c r="DQ545" s="32"/>
      <c r="DR545" s="32"/>
      <c r="DS545" s="32"/>
    </row>
    <row r="546" spans="1:123" x14ac:dyDescent="0.2">
      <c r="A546" s="32"/>
      <c r="B546" s="32"/>
      <c r="C546" s="32"/>
      <c r="D546" s="173"/>
      <c r="E546" s="32"/>
      <c r="F546" s="32"/>
      <c r="G546" s="173"/>
      <c r="H546" s="175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175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  <c r="DB546" s="32"/>
      <c r="DC546" s="32"/>
      <c r="DD546" s="32"/>
      <c r="DE546" s="32"/>
      <c r="DF546" s="32"/>
      <c r="DG546" s="32"/>
      <c r="DH546" s="32"/>
      <c r="DI546" s="32"/>
      <c r="DJ546" s="32"/>
      <c r="DK546" s="32"/>
      <c r="DL546" s="32"/>
      <c r="DM546" s="32"/>
      <c r="DN546" s="32"/>
      <c r="DO546" s="32"/>
      <c r="DP546" s="32"/>
      <c r="DQ546" s="32"/>
      <c r="DR546" s="32"/>
      <c r="DS546" s="32"/>
    </row>
    <row r="547" spans="1:123" x14ac:dyDescent="0.2">
      <c r="A547" s="32"/>
      <c r="B547" s="32"/>
      <c r="C547" s="32"/>
      <c r="D547" s="173"/>
      <c r="E547" s="32"/>
      <c r="F547" s="32"/>
      <c r="G547" s="173"/>
      <c r="H547" s="175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175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  <c r="DB547" s="32"/>
      <c r="DC547" s="32"/>
      <c r="DD547" s="32"/>
      <c r="DE547" s="32"/>
      <c r="DF547" s="32"/>
      <c r="DG547" s="32"/>
      <c r="DH547" s="32"/>
      <c r="DI547" s="32"/>
      <c r="DJ547" s="32"/>
      <c r="DK547" s="32"/>
      <c r="DL547" s="32"/>
      <c r="DM547" s="32"/>
      <c r="DN547" s="32"/>
      <c r="DO547" s="32"/>
      <c r="DP547" s="32"/>
      <c r="DQ547" s="32"/>
      <c r="DR547" s="32"/>
      <c r="DS547" s="32"/>
    </row>
    <row r="548" spans="1:123" x14ac:dyDescent="0.2">
      <c r="A548" s="32"/>
      <c r="B548" s="32"/>
      <c r="C548" s="32"/>
      <c r="D548" s="173"/>
      <c r="E548" s="32"/>
      <c r="F548" s="32"/>
      <c r="G548" s="173"/>
      <c r="H548" s="175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175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  <c r="DB548" s="32"/>
      <c r="DC548" s="32"/>
      <c r="DD548" s="32"/>
      <c r="DE548" s="32"/>
      <c r="DF548" s="32"/>
      <c r="DG548" s="32"/>
      <c r="DH548" s="32"/>
      <c r="DI548" s="32"/>
      <c r="DJ548" s="32"/>
      <c r="DK548" s="32"/>
      <c r="DL548" s="32"/>
      <c r="DM548" s="32"/>
      <c r="DN548" s="32"/>
      <c r="DO548" s="32"/>
      <c r="DP548" s="32"/>
      <c r="DQ548" s="32"/>
      <c r="DR548" s="32"/>
      <c r="DS548" s="32"/>
    </row>
    <row r="549" spans="1:123" x14ac:dyDescent="0.2">
      <c r="A549" s="32"/>
      <c r="B549" s="32"/>
      <c r="C549" s="32"/>
      <c r="D549" s="173"/>
      <c r="E549" s="32"/>
      <c r="F549" s="32"/>
      <c r="G549" s="173"/>
      <c r="H549" s="175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175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  <c r="DB549" s="32"/>
      <c r="DC549" s="32"/>
      <c r="DD549" s="32"/>
      <c r="DE549" s="32"/>
      <c r="DF549" s="32"/>
      <c r="DG549" s="32"/>
      <c r="DH549" s="32"/>
      <c r="DI549" s="32"/>
      <c r="DJ549" s="32"/>
      <c r="DK549" s="32"/>
      <c r="DL549" s="32"/>
      <c r="DM549" s="32"/>
      <c r="DN549" s="32"/>
      <c r="DO549" s="32"/>
      <c r="DP549" s="32"/>
      <c r="DQ549" s="32"/>
      <c r="DR549" s="32"/>
      <c r="DS549" s="32"/>
    </row>
    <row r="550" spans="1:123" x14ac:dyDescent="0.2">
      <c r="A550" s="32"/>
      <c r="B550" s="32"/>
      <c r="C550" s="32"/>
      <c r="D550" s="173"/>
      <c r="E550" s="32"/>
      <c r="F550" s="32"/>
      <c r="G550" s="173"/>
      <c r="H550" s="175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175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  <c r="DB550" s="32"/>
      <c r="DC550" s="32"/>
      <c r="DD550" s="32"/>
      <c r="DE550" s="32"/>
      <c r="DF550" s="32"/>
      <c r="DG550" s="32"/>
      <c r="DH550" s="32"/>
      <c r="DI550" s="32"/>
      <c r="DJ550" s="32"/>
      <c r="DK550" s="32"/>
      <c r="DL550" s="32"/>
      <c r="DM550" s="32"/>
      <c r="DN550" s="32"/>
      <c r="DO550" s="32"/>
      <c r="DP550" s="32"/>
      <c r="DQ550" s="32"/>
      <c r="DR550" s="32"/>
      <c r="DS550" s="32"/>
    </row>
    <row r="551" spans="1:123" x14ac:dyDescent="0.2">
      <c r="A551" s="32"/>
      <c r="B551" s="32"/>
      <c r="C551" s="32"/>
      <c r="D551" s="173"/>
      <c r="E551" s="32"/>
      <c r="F551" s="32"/>
      <c r="G551" s="173"/>
      <c r="H551" s="175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175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  <c r="DB551" s="32"/>
      <c r="DC551" s="32"/>
      <c r="DD551" s="32"/>
      <c r="DE551" s="32"/>
      <c r="DF551" s="32"/>
      <c r="DG551" s="32"/>
      <c r="DH551" s="32"/>
      <c r="DI551" s="32"/>
      <c r="DJ551" s="32"/>
      <c r="DK551" s="32"/>
      <c r="DL551" s="32"/>
      <c r="DM551" s="32"/>
      <c r="DN551" s="32"/>
      <c r="DO551" s="32"/>
      <c r="DP551" s="32"/>
      <c r="DQ551" s="32"/>
      <c r="DR551" s="32"/>
      <c r="DS551" s="32"/>
    </row>
    <row r="552" spans="1:123" x14ac:dyDescent="0.2">
      <c r="A552" s="32"/>
      <c r="B552" s="32"/>
      <c r="C552" s="32"/>
      <c r="D552" s="173"/>
      <c r="E552" s="32"/>
      <c r="F552" s="32"/>
      <c r="G552" s="173"/>
      <c r="H552" s="175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175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  <c r="DB552" s="32"/>
      <c r="DC552" s="32"/>
      <c r="DD552" s="32"/>
      <c r="DE552" s="32"/>
      <c r="DF552" s="32"/>
      <c r="DG552" s="32"/>
      <c r="DH552" s="32"/>
      <c r="DI552" s="32"/>
      <c r="DJ552" s="32"/>
      <c r="DK552" s="32"/>
      <c r="DL552" s="32"/>
      <c r="DM552" s="32"/>
      <c r="DN552" s="32"/>
      <c r="DO552" s="32"/>
      <c r="DP552" s="32"/>
      <c r="DQ552" s="32"/>
      <c r="DR552" s="32"/>
      <c r="DS552" s="32"/>
    </row>
    <row r="553" spans="1:123" x14ac:dyDescent="0.2">
      <c r="A553" s="32"/>
      <c r="B553" s="32"/>
      <c r="C553" s="32"/>
      <c r="D553" s="173"/>
      <c r="E553" s="32"/>
      <c r="F553" s="32"/>
      <c r="G553" s="173"/>
      <c r="H553" s="175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175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  <c r="DB553" s="32"/>
      <c r="DC553" s="32"/>
      <c r="DD553" s="32"/>
      <c r="DE553" s="32"/>
      <c r="DF553" s="32"/>
      <c r="DG553" s="32"/>
      <c r="DH553" s="32"/>
      <c r="DI553" s="32"/>
      <c r="DJ553" s="32"/>
      <c r="DK553" s="32"/>
      <c r="DL553" s="32"/>
      <c r="DM553" s="32"/>
      <c r="DN553" s="32"/>
      <c r="DO553" s="32"/>
      <c r="DP553" s="32"/>
      <c r="DQ553" s="32"/>
      <c r="DR553" s="32"/>
      <c r="DS553" s="32"/>
    </row>
    <row r="554" spans="1:123" x14ac:dyDescent="0.2">
      <c r="A554" s="32"/>
      <c r="B554" s="32"/>
      <c r="C554" s="32"/>
      <c r="D554" s="173"/>
      <c r="E554" s="32"/>
      <c r="F554" s="32"/>
      <c r="G554" s="173"/>
      <c r="H554" s="175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175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  <c r="DB554" s="32"/>
      <c r="DC554" s="32"/>
      <c r="DD554" s="32"/>
      <c r="DE554" s="32"/>
      <c r="DF554" s="32"/>
      <c r="DG554" s="32"/>
      <c r="DH554" s="32"/>
      <c r="DI554" s="32"/>
      <c r="DJ554" s="32"/>
      <c r="DK554" s="32"/>
      <c r="DL554" s="32"/>
      <c r="DM554" s="32"/>
      <c r="DN554" s="32"/>
      <c r="DO554" s="32"/>
      <c r="DP554" s="32"/>
      <c r="DQ554" s="32"/>
      <c r="DR554" s="32"/>
      <c r="DS554" s="32"/>
    </row>
    <row r="555" spans="1:123" x14ac:dyDescent="0.2">
      <c r="A555" s="32"/>
      <c r="B555" s="32"/>
      <c r="C555" s="32"/>
      <c r="D555" s="173"/>
      <c r="E555" s="32"/>
      <c r="F555" s="32"/>
      <c r="G555" s="173"/>
      <c r="H555" s="175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175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  <c r="DB555" s="32"/>
      <c r="DC555" s="32"/>
      <c r="DD555" s="32"/>
      <c r="DE555" s="32"/>
      <c r="DF555" s="32"/>
      <c r="DG555" s="32"/>
      <c r="DH555" s="32"/>
      <c r="DI555" s="32"/>
      <c r="DJ555" s="32"/>
      <c r="DK555" s="32"/>
      <c r="DL555" s="32"/>
      <c r="DM555" s="32"/>
      <c r="DN555" s="32"/>
      <c r="DO555" s="32"/>
      <c r="DP555" s="32"/>
      <c r="DQ555" s="32"/>
      <c r="DR555" s="32"/>
      <c r="DS555" s="32"/>
    </row>
    <row r="556" spans="1:123" x14ac:dyDescent="0.2">
      <c r="A556" s="32"/>
      <c r="B556" s="32"/>
      <c r="C556" s="32"/>
      <c r="D556" s="173"/>
      <c r="E556" s="32"/>
      <c r="F556" s="32"/>
      <c r="G556" s="173"/>
      <c r="H556" s="175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175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  <c r="DB556" s="32"/>
      <c r="DC556" s="32"/>
      <c r="DD556" s="32"/>
      <c r="DE556" s="32"/>
      <c r="DF556" s="32"/>
      <c r="DG556" s="32"/>
      <c r="DH556" s="32"/>
      <c r="DI556" s="32"/>
      <c r="DJ556" s="32"/>
      <c r="DK556" s="32"/>
      <c r="DL556" s="32"/>
      <c r="DM556" s="32"/>
      <c r="DN556" s="32"/>
      <c r="DO556" s="32"/>
      <c r="DP556" s="32"/>
      <c r="DQ556" s="32"/>
      <c r="DR556" s="32"/>
      <c r="DS556" s="32"/>
    </row>
    <row r="557" spans="1:123" x14ac:dyDescent="0.2">
      <c r="A557" s="32"/>
      <c r="B557" s="32"/>
      <c r="C557" s="32"/>
      <c r="D557" s="173"/>
      <c r="E557" s="32"/>
      <c r="F557" s="32"/>
      <c r="G557" s="173"/>
      <c r="H557" s="175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175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  <c r="DB557" s="32"/>
      <c r="DC557" s="32"/>
      <c r="DD557" s="32"/>
      <c r="DE557" s="32"/>
      <c r="DF557" s="32"/>
      <c r="DG557" s="32"/>
      <c r="DH557" s="32"/>
      <c r="DI557" s="32"/>
      <c r="DJ557" s="32"/>
      <c r="DK557" s="32"/>
      <c r="DL557" s="32"/>
      <c r="DM557" s="32"/>
      <c r="DN557" s="32"/>
      <c r="DO557" s="32"/>
      <c r="DP557" s="32"/>
      <c r="DQ557" s="32"/>
      <c r="DR557" s="32"/>
      <c r="DS557" s="32"/>
    </row>
    <row r="558" spans="1:123" x14ac:dyDescent="0.2">
      <c r="A558" s="32"/>
      <c r="B558" s="32"/>
      <c r="C558" s="32"/>
      <c r="D558" s="173"/>
      <c r="E558" s="32"/>
      <c r="F558" s="32"/>
      <c r="G558" s="173"/>
      <c r="H558" s="175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175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  <c r="DB558" s="32"/>
      <c r="DC558" s="32"/>
      <c r="DD558" s="32"/>
      <c r="DE558" s="32"/>
      <c r="DF558" s="32"/>
      <c r="DG558" s="32"/>
      <c r="DH558" s="32"/>
      <c r="DI558" s="32"/>
      <c r="DJ558" s="32"/>
      <c r="DK558" s="32"/>
      <c r="DL558" s="32"/>
      <c r="DM558" s="32"/>
      <c r="DN558" s="32"/>
      <c r="DO558" s="32"/>
      <c r="DP558" s="32"/>
      <c r="DQ558" s="32"/>
      <c r="DR558" s="32"/>
      <c r="DS558" s="32"/>
    </row>
    <row r="559" spans="1:123" x14ac:dyDescent="0.2">
      <c r="A559" s="32"/>
      <c r="B559" s="32"/>
      <c r="C559" s="32"/>
      <c r="D559" s="173"/>
      <c r="E559" s="32"/>
      <c r="F559" s="32"/>
      <c r="G559" s="173"/>
      <c r="H559" s="175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175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  <c r="DB559" s="32"/>
      <c r="DC559" s="32"/>
      <c r="DD559" s="32"/>
      <c r="DE559" s="32"/>
      <c r="DF559" s="32"/>
      <c r="DG559" s="32"/>
      <c r="DH559" s="32"/>
      <c r="DI559" s="32"/>
      <c r="DJ559" s="32"/>
      <c r="DK559" s="32"/>
      <c r="DL559" s="32"/>
      <c r="DM559" s="32"/>
      <c r="DN559" s="32"/>
      <c r="DO559" s="32"/>
      <c r="DP559" s="32"/>
      <c r="DQ559" s="32"/>
      <c r="DR559" s="32"/>
      <c r="DS559" s="32"/>
    </row>
    <row r="560" spans="1:123" x14ac:dyDescent="0.2">
      <c r="A560" s="32"/>
      <c r="B560" s="32"/>
      <c r="C560" s="32"/>
      <c r="D560" s="173"/>
      <c r="E560" s="32"/>
      <c r="F560" s="32"/>
      <c r="G560" s="173"/>
      <c r="H560" s="175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175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  <c r="DB560" s="32"/>
      <c r="DC560" s="32"/>
      <c r="DD560" s="32"/>
      <c r="DE560" s="32"/>
      <c r="DF560" s="32"/>
      <c r="DG560" s="32"/>
      <c r="DH560" s="32"/>
      <c r="DI560" s="32"/>
      <c r="DJ560" s="32"/>
      <c r="DK560" s="32"/>
      <c r="DL560" s="32"/>
      <c r="DM560" s="32"/>
      <c r="DN560" s="32"/>
      <c r="DO560" s="32"/>
      <c r="DP560" s="32"/>
      <c r="DQ560" s="32"/>
      <c r="DR560" s="32"/>
      <c r="DS560" s="32"/>
    </row>
    <row r="561" spans="1:123" x14ac:dyDescent="0.2">
      <c r="A561" s="32"/>
      <c r="B561" s="32"/>
      <c r="C561" s="32"/>
      <c r="D561" s="173"/>
      <c r="E561" s="32"/>
      <c r="F561" s="32"/>
      <c r="G561" s="173"/>
      <c r="H561" s="175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175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  <c r="DB561" s="32"/>
      <c r="DC561" s="32"/>
      <c r="DD561" s="32"/>
      <c r="DE561" s="32"/>
      <c r="DF561" s="32"/>
      <c r="DG561" s="32"/>
      <c r="DH561" s="32"/>
      <c r="DI561" s="32"/>
      <c r="DJ561" s="32"/>
      <c r="DK561" s="32"/>
      <c r="DL561" s="32"/>
      <c r="DM561" s="32"/>
      <c r="DN561" s="32"/>
      <c r="DO561" s="32"/>
      <c r="DP561" s="32"/>
      <c r="DQ561" s="32"/>
      <c r="DR561" s="32"/>
      <c r="DS561" s="32"/>
    </row>
    <row r="562" spans="1:123" x14ac:dyDescent="0.2">
      <c r="A562" s="32"/>
      <c r="B562" s="32"/>
      <c r="C562" s="32"/>
      <c r="D562" s="173"/>
      <c r="E562" s="32"/>
      <c r="F562" s="32"/>
      <c r="G562" s="173"/>
      <c r="H562" s="175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175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  <c r="DB562" s="32"/>
      <c r="DC562" s="32"/>
      <c r="DD562" s="32"/>
      <c r="DE562" s="32"/>
      <c r="DF562" s="32"/>
      <c r="DG562" s="32"/>
      <c r="DH562" s="32"/>
      <c r="DI562" s="32"/>
      <c r="DJ562" s="32"/>
      <c r="DK562" s="32"/>
      <c r="DL562" s="32"/>
      <c r="DM562" s="32"/>
      <c r="DN562" s="32"/>
      <c r="DO562" s="32"/>
      <c r="DP562" s="32"/>
      <c r="DQ562" s="32"/>
      <c r="DR562" s="32"/>
      <c r="DS562" s="32"/>
    </row>
    <row r="563" spans="1:123" x14ac:dyDescent="0.2">
      <c r="A563" s="32"/>
      <c r="B563" s="32"/>
      <c r="C563" s="32"/>
      <c r="D563" s="173"/>
      <c r="E563" s="32"/>
      <c r="F563" s="32"/>
      <c r="G563" s="173"/>
      <c r="H563" s="175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175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  <c r="DB563" s="32"/>
      <c r="DC563" s="32"/>
      <c r="DD563" s="32"/>
      <c r="DE563" s="32"/>
      <c r="DF563" s="32"/>
      <c r="DG563" s="32"/>
      <c r="DH563" s="32"/>
      <c r="DI563" s="32"/>
      <c r="DJ563" s="32"/>
      <c r="DK563" s="32"/>
      <c r="DL563" s="32"/>
      <c r="DM563" s="32"/>
      <c r="DN563" s="32"/>
      <c r="DO563" s="32"/>
      <c r="DP563" s="32"/>
      <c r="DQ563" s="32"/>
      <c r="DR563" s="32"/>
      <c r="DS563" s="32"/>
    </row>
    <row r="564" spans="1:123" x14ac:dyDescent="0.2">
      <c r="A564" s="32"/>
      <c r="B564" s="32"/>
      <c r="C564" s="32"/>
      <c r="D564" s="173"/>
      <c r="E564" s="32"/>
      <c r="F564" s="32"/>
      <c r="G564" s="173"/>
      <c r="H564" s="175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175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  <c r="DB564" s="32"/>
      <c r="DC564" s="32"/>
      <c r="DD564" s="32"/>
      <c r="DE564" s="32"/>
      <c r="DF564" s="32"/>
      <c r="DG564" s="32"/>
      <c r="DH564" s="32"/>
      <c r="DI564" s="32"/>
      <c r="DJ564" s="32"/>
      <c r="DK564" s="32"/>
      <c r="DL564" s="32"/>
      <c r="DM564" s="32"/>
      <c r="DN564" s="32"/>
      <c r="DO564" s="32"/>
      <c r="DP564" s="32"/>
      <c r="DQ564" s="32"/>
      <c r="DR564" s="32"/>
      <c r="DS564" s="32"/>
    </row>
    <row r="565" spans="1:123" x14ac:dyDescent="0.2">
      <c r="A565" s="32"/>
      <c r="B565" s="32"/>
      <c r="C565" s="32"/>
      <c r="D565" s="173"/>
      <c r="E565" s="32"/>
      <c r="F565" s="32"/>
      <c r="G565" s="173"/>
      <c r="H565" s="175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175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  <c r="DB565" s="32"/>
      <c r="DC565" s="32"/>
      <c r="DD565" s="32"/>
      <c r="DE565" s="32"/>
      <c r="DF565" s="32"/>
      <c r="DG565" s="32"/>
      <c r="DH565" s="32"/>
      <c r="DI565" s="32"/>
      <c r="DJ565" s="32"/>
      <c r="DK565" s="32"/>
      <c r="DL565" s="32"/>
      <c r="DM565" s="32"/>
      <c r="DN565" s="32"/>
      <c r="DO565" s="32"/>
      <c r="DP565" s="32"/>
      <c r="DQ565" s="32"/>
      <c r="DR565" s="32"/>
      <c r="DS565" s="32"/>
    </row>
    <row r="566" spans="1:123" x14ac:dyDescent="0.2">
      <c r="A566" s="32"/>
      <c r="B566" s="32"/>
      <c r="C566" s="32"/>
      <c r="D566" s="173"/>
      <c r="E566" s="32"/>
      <c r="F566" s="32"/>
      <c r="G566" s="173"/>
      <c r="H566" s="175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175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  <c r="DB566" s="32"/>
      <c r="DC566" s="32"/>
      <c r="DD566" s="32"/>
      <c r="DE566" s="32"/>
      <c r="DF566" s="32"/>
      <c r="DG566" s="32"/>
      <c r="DH566" s="32"/>
      <c r="DI566" s="32"/>
      <c r="DJ566" s="32"/>
      <c r="DK566" s="32"/>
      <c r="DL566" s="32"/>
      <c r="DM566" s="32"/>
      <c r="DN566" s="32"/>
      <c r="DO566" s="32"/>
      <c r="DP566" s="32"/>
      <c r="DQ566" s="32"/>
      <c r="DR566" s="32"/>
      <c r="DS566" s="32"/>
    </row>
    <row r="567" spans="1:123" x14ac:dyDescent="0.2">
      <c r="A567" s="32"/>
      <c r="B567" s="32"/>
      <c r="C567" s="32"/>
      <c r="D567" s="173"/>
      <c r="E567" s="32"/>
      <c r="F567" s="32"/>
      <c r="G567" s="173"/>
      <c r="H567" s="175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175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  <c r="DB567" s="32"/>
      <c r="DC567" s="32"/>
      <c r="DD567" s="32"/>
      <c r="DE567" s="32"/>
      <c r="DF567" s="32"/>
      <c r="DG567" s="32"/>
      <c r="DH567" s="32"/>
      <c r="DI567" s="32"/>
      <c r="DJ567" s="32"/>
      <c r="DK567" s="32"/>
      <c r="DL567" s="32"/>
      <c r="DM567" s="32"/>
      <c r="DN567" s="32"/>
      <c r="DO567" s="32"/>
      <c r="DP567" s="32"/>
      <c r="DQ567" s="32"/>
      <c r="DR567" s="32"/>
      <c r="DS567" s="32"/>
    </row>
    <row r="568" spans="1:123" x14ac:dyDescent="0.2">
      <c r="A568" s="32"/>
      <c r="B568" s="32"/>
      <c r="C568" s="32"/>
      <c r="D568" s="173"/>
      <c r="E568" s="32"/>
      <c r="F568" s="32"/>
      <c r="G568" s="173"/>
      <c r="H568" s="175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175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  <c r="DB568" s="32"/>
      <c r="DC568" s="32"/>
      <c r="DD568" s="32"/>
      <c r="DE568" s="32"/>
      <c r="DF568" s="32"/>
      <c r="DG568" s="32"/>
      <c r="DH568" s="32"/>
      <c r="DI568" s="32"/>
      <c r="DJ568" s="32"/>
      <c r="DK568" s="32"/>
      <c r="DL568" s="32"/>
      <c r="DM568" s="32"/>
      <c r="DN568" s="32"/>
      <c r="DO568" s="32"/>
      <c r="DP568" s="32"/>
      <c r="DQ568" s="32"/>
      <c r="DR568" s="32"/>
      <c r="DS568" s="32"/>
    </row>
    <row r="569" spans="1:123" x14ac:dyDescent="0.2">
      <c r="A569" s="32"/>
      <c r="B569" s="32"/>
      <c r="C569" s="32"/>
      <c r="D569" s="173"/>
      <c r="E569" s="32"/>
      <c r="F569" s="32"/>
      <c r="G569" s="173"/>
      <c r="H569" s="175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175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  <c r="DB569" s="32"/>
      <c r="DC569" s="32"/>
      <c r="DD569" s="32"/>
      <c r="DE569" s="32"/>
      <c r="DF569" s="32"/>
      <c r="DG569" s="32"/>
      <c r="DH569" s="32"/>
      <c r="DI569" s="32"/>
      <c r="DJ569" s="32"/>
      <c r="DK569" s="32"/>
      <c r="DL569" s="32"/>
      <c r="DM569" s="32"/>
      <c r="DN569" s="32"/>
      <c r="DO569" s="32"/>
      <c r="DP569" s="32"/>
      <c r="DQ569" s="32"/>
      <c r="DR569" s="32"/>
      <c r="DS569" s="32"/>
    </row>
    <row r="570" spans="1:123" x14ac:dyDescent="0.2">
      <c r="A570" s="32"/>
      <c r="B570" s="32"/>
      <c r="C570" s="32"/>
      <c r="D570" s="173"/>
      <c r="E570" s="32"/>
      <c r="F570" s="32"/>
      <c r="G570" s="173"/>
      <c r="H570" s="175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175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  <c r="DB570" s="32"/>
      <c r="DC570" s="32"/>
      <c r="DD570" s="32"/>
      <c r="DE570" s="32"/>
      <c r="DF570" s="32"/>
      <c r="DG570" s="32"/>
      <c r="DH570" s="32"/>
      <c r="DI570" s="32"/>
      <c r="DJ570" s="32"/>
      <c r="DK570" s="32"/>
      <c r="DL570" s="32"/>
      <c r="DM570" s="32"/>
      <c r="DN570" s="32"/>
      <c r="DO570" s="32"/>
      <c r="DP570" s="32"/>
      <c r="DQ570" s="32"/>
      <c r="DR570" s="32"/>
      <c r="DS570" s="32"/>
    </row>
    <row r="571" spans="1:123" x14ac:dyDescent="0.2">
      <c r="A571" s="32"/>
      <c r="B571" s="32"/>
      <c r="C571" s="32"/>
      <c r="D571" s="173"/>
      <c r="E571" s="32"/>
      <c r="F571" s="32"/>
      <c r="G571" s="173"/>
      <c r="H571" s="175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175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  <c r="DB571" s="32"/>
      <c r="DC571" s="32"/>
      <c r="DD571" s="32"/>
      <c r="DE571" s="32"/>
      <c r="DF571" s="32"/>
      <c r="DG571" s="32"/>
      <c r="DH571" s="32"/>
      <c r="DI571" s="32"/>
      <c r="DJ571" s="32"/>
      <c r="DK571" s="32"/>
      <c r="DL571" s="32"/>
      <c r="DM571" s="32"/>
      <c r="DN571" s="32"/>
      <c r="DO571" s="32"/>
      <c r="DP571" s="32"/>
      <c r="DQ571" s="32"/>
      <c r="DR571" s="32"/>
      <c r="DS571" s="32"/>
    </row>
    <row r="572" spans="1:123" x14ac:dyDescent="0.2">
      <c r="A572" s="32"/>
      <c r="B572" s="32"/>
      <c r="C572" s="32"/>
      <c r="D572" s="173"/>
      <c r="E572" s="32"/>
      <c r="F572" s="32"/>
      <c r="G572" s="173"/>
      <c r="H572" s="175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175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  <c r="DB572" s="32"/>
      <c r="DC572" s="32"/>
      <c r="DD572" s="32"/>
      <c r="DE572" s="32"/>
      <c r="DF572" s="32"/>
      <c r="DG572" s="32"/>
      <c r="DH572" s="32"/>
      <c r="DI572" s="32"/>
      <c r="DJ572" s="32"/>
      <c r="DK572" s="32"/>
      <c r="DL572" s="32"/>
      <c r="DM572" s="32"/>
      <c r="DN572" s="32"/>
      <c r="DO572" s="32"/>
      <c r="DP572" s="32"/>
      <c r="DQ572" s="32"/>
      <c r="DR572" s="32"/>
      <c r="DS572" s="32"/>
    </row>
    <row r="573" spans="1:123" x14ac:dyDescent="0.2">
      <c r="A573" s="32"/>
      <c r="B573" s="32"/>
      <c r="C573" s="32"/>
      <c r="D573" s="173"/>
      <c r="E573" s="32"/>
      <c r="F573" s="32"/>
      <c r="G573" s="173"/>
      <c r="H573" s="175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175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  <c r="DB573" s="32"/>
      <c r="DC573" s="32"/>
      <c r="DD573" s="32"/>
      <c r="DE573" s="32"/>
      <c r="DF573" s="32"/>
      <c r="DG573" s="32"/>
      <c r="DH573" s="32"/>
      <c r="DI573" s="32"/>
      <c r="DJ573" s="32"/>
      <c r="DK573" s="32"/>
      <c r="DL573" s="32"/>
      <c r="DM573" s="32"/>
      <c r="DN573" s="32"/>
      <c r="DO573" s="32"/>
      <c r="DP573" s="32"/>
      <c r="DQ573" s="32"/>
      <c r="DR573" s="32"/>
      <c r="DS573" s="32"/>
    </row>
    <row r="574" spans="1:123" x14ac:dyDescent="0.2">
      <c r="A574" s="32"/>
      <c r="B574" s="32"/>
      <c r="C574" s="32"/>
      <c r="D574" s="173"/>
      <c r="E574" s="32"/>
      <c r="F574" s="32"/>
      <c r="G574" s="173"/>
      <c r="H574" s="175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175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  <c r="DB574" s="32"/>
      <c r="DC574" s="32"/>
      <c r="DD574" s="32"/>
      <c r="DE574" s="32"/>
      <c r="DF574" s="32"/>
      <c r="DG574" s="32"/>
      <c r="DH574" s="32"/>
      <c r="DI574" s="32"/>
      <c r="DJ574" s="32"/>
      <c r="DK574" s="32"/>
      <c r="DL574" s="32"/>
      <c r="DM574" s="32"/>
      <c r="DN574" s="32"/>
      <c r="DO574" s="32"/>
      <c r="DP574" s="32"/>
      <c r="DQ574" s="32"/>
      <c r="DR574" s="32"/>
      <c r="DS574" s="32"/>
    </row>
    <row r="575" spans="1:123" x14ac:dyDescent="0.2">
      <c r="A575" s="32"/>
      <c r="B575" s="32"/>
      <c r="C575" s="32"/>
      <c r="D575" s="173"/>
      <c r="E575" s="32"/>
      <c r="F575" s="32"/>
      <c r="G575" s="173"/>
      <c r="H575" s="175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175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  <c r="DB575" s="32"/>
      <c r="DC575" s="32"/>
      <c r="DD575" s="32"/>
      <c r="DE575" s="32"/>
      <c r="DF575" s="32"/>
      <c r="DG575" s="32"/>
      <c r="DH575" s="32"/>
      <c r="DI575" s="32"/>
      <c r="DJ575" s="32"/>
      <c r="DK575" s="32"/>
      <c r="DL575" s="32"/>
      <c r="DM575" s="32"/>
      <c r="DN575" s="32"/>
      <c r="DO575" s="32"/>
      <c r="DP575" s="32"/>
      <c r="DQ575" s="32"/>
      <c r="DR575" s="32"/>
      <c r="DS575" s="32"/>
    </row>
    <row r="576" spans="1:123" x14ac:dyDescent="0.2">
      <c r="A576" s="32"/>
      <c r="B576" s="32"/>
      <c r="C576" s="32"/>
      <c r="D576" s="173"/>
      <c r="E576" s="32"/>
      <c r="F576" s="32"/>
      <c r="G576" s="173"/>
      <c r="H576" s="175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175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  <c r="DB576" s="32"/>
      <c r="DC576" s="32"/>
      <c r="DD576" s="32"/>
      <c r="DE576" s="32"/>
      <c r="DF576" s="32"/>
      <c r="DG576" s="32"/>
      <c r="DH576" s="32"/>
      <c r="DI576" s="32"/>
      <c r="DJ576" s="32"/>
      <c r="DK576" s="32"/>
      <c r="DL576" s="32"/>
      <c r="DM576" s="32"/>
      <c r="DN576" s="32"/>
      <c r="DO576" s="32"/>
      <c r="DP576" s="32"/>
      <c r="DQ576" s="32"/>
      <c r="DR576" s="32"/>
      <c r="DS576" s="32"/>
    </row>
    <row r="577" spans="1:123" x14ac:dyDescent="0.2">
      <c r="A577" s="32"/>
      <c r="B577" s="32"/>
      <c r="C577" s="32"/>
      <c r="D577" s="173"/>
      <c r="E577" s="32"/>
      <c r="F577" s="32"/>
      <c r="G577" s="173"/>
      <c r="H577" s="175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175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  <c r="DB577" s="32"/>
      <c r="DC577" s="32"/>
      <c r="DD577" s="32"/>
      <c r="DE577" s="32"/>
      <c r="DF577" s="32"/>
      <c r="DG577" s="32"/>
      <c r="DH577" s="32"/>
      <c r="DI577" s="32"/>
      <c r="DJ577" s="32"/>
      <c r="DK577" s="32"/>
      <c r="DL577" s="32"/>
      <c r="DM577" s="32"/>
      <c r="DN577" s="32"/>
      <c r="DO577" s="32"/>
      <c r="DP577" s="32"/>
      <c r="DQ577" s="32"/>
      <c r="DR577" s="32"/>
      <c r="DS577" s="32"/>
    </row>
    <row r="578" spans="1:123" x14ac:dyDescent="0.2">
      <c r="A578" s="32"/>
      <c r="B578" s="32"/>
      <c r="C578" s="32"/>
      <c r="D578" s="173"/>
      <c r="E578" s="32"/>
      <c r="F578" s="32"/>
      <c r="G578" s="173"/>
      <c r="H578" s="175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175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  <c r="DB578" s="32"/>
      <c r="DC578" s="32"/>
      <c r="DD578" s="32"/>
      <c r="DE578" s="32"/>
      <c r="DF578" s="32"/>
      <c r="DG578" s="32"/>
      <c r="DH578" s="32"/>
      <c r="DI578" s="32"/>
      <c r="DJ578" s="32"/>
      <c r="DK578" s="32"/>
      <c r="DL578" s="32"/>
      <c r="DM578" s="32"/>
      <c r="DN578" s="32"/>
      <c r="DO578" s="32"/>
      <c r="DP578" s="32"/>
      <c r="DQ578" s="32"/>
      <c r="DR578" s="32"/>
      <c r="DS578" s="32"/>
    </row>
    <row r="579" spans="1:123" x14ac:dyDescent="0.2">
      <c r="A579" s="32"/>
      <c r="B579" s="32"/>
      <c r="C579" s="32"/>
      <c r="D579" s="173"/>
      <c r="E579" s="32"/>
      <c r="F579" s="32"/>
      <c r="G579" s="173"/>
      <c r="H579" s="175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175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  <c r="DB579" s="32"/>
      <c r="DC579" s="32"/>
      <c r="DD579" s="32"/>
      <c r="DE579" s="32"/>
      <c r="DF579" s="32"/>
      <c r="DG579" s="32"/>
      <c r="DH579" s="32"/>
      <c r="DI579" s="32"/>
      <c r="DJ579" s="32"/>
      <c r="DK579" s="32"/>
      <c r="DL579" s="32"/>
      <c r="DM579" s="32"/>
      <c r="DN579" s="32"/>
      <c r="DO579" s="32"/>
      <c r="DP579" s="32"/>
      <c r="DQ579" s="32"/>
      <c r="DR579" s="32"/>
      <c r="DS579" s="32"/>
    </row>
    <row r="580" spans="1:123" x14ac:dyDescent="0.2">
      <c r="A580" s="32"/>
      <c r="B580" s="32"/>
      <c r="C580" s="32"/>
      <c r="D580" s="173"/>
      <c r="E580" s="32"/>
      <c r="F580" s="32"/>
      <c r="G580" s="173"/>
      <c r="H580" s="175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175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  <c r="DB580" s="32"/>
      <c r="DC580" s="32"/>
      <c r="DD580" s="32"/>
      <c r="DE580" s="32"/>
      <c r="DF580" s="32"/>
      <c r="DG580" s="32"/>
      <c r="DH580" s="32"/>
      <c r="DI580" s="32"/>
      <c r="DJ580" s="32"/>
      <c r="DK580" s="32"/>
      <c r="DL580" s="32"/>
      <c r="DM580" s="32"/>
      <c r="DN580" s="32"/>
      <c r="DO580" s="32"/>
      <c r="DP580" s="32"/>
      <c r="DQ580" s="32"/>
      <c r="DR580" s="32"/>
      <c r="DS580" s="32"/>
    </row>
    <row r="581" spans="1:123" x14ac:dyDescent="0.2">
      <c r="A581" s="32"/>
      <c r="B581" s="32"/>
      <c r="C581" s="32"/>
      <c r="D581" s="173"/>
      <c r="E581" s="32"/>
      <c r="F581" s="32"/>
      <c r="G581" s="173"/>
      <c r="H581" s="175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175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  <c r="DB581" s="32"/>
      <c r="DC581" s="32"/>
      <c r="DD581" s="32"/>
      <c r="DE581" s="32"/>
      <c r="DF581" s="32"/>
      <c r="DG581" s="32"/>
      <c r="DH581" s="32"/>
      <c r="DI581" s="32"/>
      <c r="DJ581" s="32"/>
      <c r="DK581" s="32"/>
      <c r="DL581" s="32"/>
      <c r="DM581" s="32"/>
      <c r="DN581" s="32"/>
      <c r="DO581" s="32"/>
      <c r="DP581" s="32"/>
      <c r="DQ581" s="32"/>
      <c r="DR581" s="32"/>
      <c r="DS581" s="32"/>
    </row>
    <row r="582" spans="1:123" x14ac:dyDescent="0.2">
      <c r="A582" s="32"/>
      <c r="B582" s="32"/>
      <c r="C582" s="32"/>
      <c r="D582" s="173"/>
      <c r="E582" s="32"/>
      <c r="F582" s="32"/>
      <c r="G582" s="173"/>
      <c r="H582" s="175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175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  <c r="DB582" s="32"/>
      <c r="DC582" s="32"/>
      <c r="DD582" s="32"/>
      <c r="DE582" s="32"/>
      <c r="DF582" s="32"/>
      <c r="DG582" s="32"/>
      <c r="DH582" s="32"/>
      <c r="DI582" s="32"/>
      <c r="DJ582" s="32"/>
      <c r="DK582" s="32"/>
      <c r="DL582" s="32"/>
      <c r="DM582" s="32"/>
      <c r="DN582" s="32"/>
      <c r="DO582" s="32"/>
      <c r="DP582" s="32"/>
      <c r="DQ582" s="32"/>
      <c r="DR582" s="32"/>
      <c r="DS582" s="32"/>
    </row>
    <row r="583" spans="1:123" x14ac:dyDescent="0.2">
      <c r="A583" s="32"/>
      <c r="B583" s="32"/>
      <c r="C583" s="32"/>
      <c r="D583" s="173"/>
      <c r="E583" s="32"/>
      <c r="F583" s="32"/>
      <c r="G583" s="173"/>
      <c r="H583" s="175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175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  <c r="DB583" s="32"/>
      <c r="DC583" s="32"/>
      <c r="DD583" s="32"/>
      <c r="DE583" s="32"/>
      <c r="DF583" s="32"/>
      <c r="DG583" s="32"/>
      <c r="DH583" s="32"/>
      <c r="DI583" s="32"/>
      <c r="DJ583" s="32"/>
      <c r="DK583" s="32"/>
      <c r="DL583" s="32"/>
      <c r="DM583" s="32"/>
      <c r="DN583" s="32"/>
      <c r="DO583" s="32"/>
      <c r="DP583" s="32"/>
      <c r="DQ583" s="32"/>
      <c r="DR583" s="32"/>
      <c r="DS583" s="32"/>
    </row>
    <row r="584" spans="1:123" x14ac:dyDescent="0.2">
      <c r="A584" s="32"/>
      <c r="B584" s="32"/>
      <c r="C584" s="32"/>
      <c r="D584" s="173"/>
      <c r="E584" s="32"/>
      <c r="F584" s="32"/>
      <c r="G584" s="173"/>
      <c r="H584" s="175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175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  <c r="DB584" s="32"/>
      <c r="DC584" s="32"/>
      <c r="DD584" s="32"/>
      <c r="DE584" s="32"/>
      <c r="DF584" s="32"/>
      <c r="DG584" s="32"/>
      <c r="DH584" s="32"/>
      <c r="DI584" s="32"/>
      <c r="DJ584" s="32"/>
      <c r="DK584" s="32"/>
      <c r="DL584" s="32"/>
      <c r="DM584" s="32"/>
      <c r="DN584" s="32"/>
      <c r="DO584" s="32"/>
      <c r="DP584" s="32"/>
      <c r="DQ584" s="32"/>
      <c r="DR584" s="32"/>
      <c r="DS584" s="32"/>
    </row>
    <row r="585" spans="1:123" x14ac:dyDescent="0.2">
      <c r="A585" s="32"/>
      <c r="B585" s="32"/>
      <c r="C585" s="32"/>
      <c r="D585" s="173"/>
      <c r="E585" s="32"/>
      <c r="F585" s="32"/>
      <c r="G585" s="173"/>
      <c r="H585" s="175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175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  <c r="DB585" s="32"/>
      <c r="DC585" s="32"/>
      <c r="DD585" s="32"/>
      <c r="DE585" s="32"/>
      <c r="DF585" s="32"/>
      <c r="DG585" s="32"/>
      <c r="DH585" s="32"/>
      <c r="DI585" s="32"/>
      <c r="DJ585" s="32"/>
      <c r="DK585" s="32"/>
      <c r="DL585" s="32"/>
      <c r="DM585" s="32"/>
      <c r="DN585" s="32"/>
      <c r="DO585" s="32"/>
      <c r="DP585" s="32"/>
      <c r="DQ585" s="32"/>
      <c r="DR585" s="32"/>
      <c r="DS585" s="32"/>
    </row>
    <row r="586" spans="1:123" x14ac:dyDescent="0.2">
      <c r="A586" s="32"/>
      <c r="B586" s="32"/>
      <c r="C586" s="32"/>
      <c r="D586" s="173"/>
      <c r="E586" s="32"/>
      <c r="F586" s="32"/>
      <c r="G586" s="173"/>
      <c r="H586" s="175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175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  <c r="DB586" s="32"/>
      <c r="DC586" s="32"/>
      <c r="DD586" s="32"/>
      <c r="DE586" s="32"/>
      <c r="DF586" s="32"/>
      <c r="DG586" s="32"/>
      <c r="DH586" s="32"/>
      <c r="DI586" s="32"/>
      <c r="DJ586" s="32"/>
      <c r="DK586" s="32"/>
      <c r="DL586" s="32"/>
      <c r="DM586" s="32"/>
      <c r="DN586" s="32"/>
      <c r="DO586" s="32"/>
      <c r="DP586" s="32"/>
      <c r="DQ586" s="32"/>
      <c r="DR586" s="32"/>
      <c r="DS586" s="32"/>
    </row>
    <row r="587" spans="1:123" x14ac:dyDescent="0.2">
      <c r="A587" s="32"/>
      <c r="B587" s="32"/>
      <c r="C587" s="32"/>
      <c r="D587" s="173"/>
      <c r="E587" s="32"/>
      <c r="F587" s="32"/>
      <c r="G587" s="173"/>
      <c r="H587" s="175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175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  <c r="DB587" s="32"/>
      <c r="DC587" s="32"/>
      <c r="DD587" s="32"/>
      <c r="DE587" s="32"/>
      <c r="DF587" s="32"/>
      <c r="DG587" s="32"/>
      <c r="DH587" s="32"/>
      <c r="DI587" s="32"/>
      <c r="DJ587" s="32"/>
      <c r="DK587" s="32"/>
      <c r="DL587" s="32"/>
      <c r="DM587" s="32"/>
      <c r="DN587" s="32"/>
      <c r="DO587" s="32"/>
      <c r="DP587" s="32"/>
      <c r="DQ587" s="32"/>
      <c r="DR587" s="32"/>
      <c r="DS587" s="32"/>
    </row>
    <row r="588" spans="1:123" x14ac:dyDescent="0.2">
      <c r="A588" s="32"/>
      <c r="B588" s="32"/>
      <c r="C588" s="32"/>
      <c r="D588" s="173"/>
      <c r="E588" s="32"/>
      <c r="F588" s="32"/>
      <c r="G588" s="173"/>
      <c r="H588" s="175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175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  <c r="DB588" s="32"/>
      <c r="DC588" s="32"/>
      <c r="DD588" s="32"/>
      <c r="DE588" s="32"/>
      <c r="DF588" s="32"/>
      <c r="DG588" s="32"/>
      <c r="DH588" s="32"/>
      <c r="DI588" s="32"/>
      <c r="DJ588" s="32"/>
      <c r="DK588" s="32"/>
      <c r="DL588" s="32"/>
      <c r="DM588" s="32"/>
      <c r="DN588" s="32"/>
      <c r="DO588" s="32"/>
      <c r="DP588" s="32"/>
      <c r="DQ588" s="32"/>
      <c r="DR588" s="32"/>
      <c r="DS588" s="32"/>
    </row>
    <row r="589" spans="1:123" x14ac:dyDescent="0.2">
      <c r="A589" s="32"/>
      <c r="B589" s="32"/>
      <c r="C589" s="32"/>
      <c r="D589" s="173"/>
      <c r="E589" s="32"/>
      <c r="F589" s="32"/>
      <c r="G589" s="173"/>
      <c r="H589" s="175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175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  <c r="DB589" s="32"/>
      <c r="DC589" s="32"/>
      <c r="DD589" s="32"/>
      <c r="DE589" s="32"/>
      <c r="DF589" s="32"/>
      <c r="DG589" s="32"/>
      <c r="DH589" s="32"/>
      <c r="DI589" s="32"/>
      <c r="DJ589" s="32"/>
      <c r="DK589" s="32"/>
      <c r="DL589" s="32"/>
      <c r="DM589" s="32"/>
      <c r="DN589" s="32"/>
      <c r="DO589" s="32"/>
      <c r="DP589" s="32"/>
      <c r="DQ589" s="32"/>
      <c r="DR589" s="32"/>
      <c r="DS589" s="32"/>
    </row>
    <row r="590" spans="1:123" x14ac:dyDescent="0.2">
      <c r="A590" s="32"/>
      <c r="B590" s="32"/>
      <c r="C590" s="32"/>
      <c r="D590" s="173"/>
      <c r="E590" s="32"/>
      <c r="F590" s="32"/>
      <c r="G590" s="173"/>
      <c r="H590" s="175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175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  <c r="DB590" s="32"/>
      <c r="DC590" s="32"/>
      <c r="DD590" s="32"/>
      <c r="DE590" s="32"/>
      <c r="DF590" s="32"/>
      <c r="DG590" s="32"/>
      <c r="DH590" s="32"/>
      <c r="DI590" s="32"/>
      <c r="DJ590" s="32"/>
      <c r="DK590" s="32"/>
      <c r="DL590" s="32"/>
      <c r="DM590" s="32"/>
      <c r="DN590" s="32"/>
      <c r="DO590" s="32"/>
      <c r="DP590" s="32"/>
      <c r="DQ590" s="32"/>
      <c r="DR590" s="32"/>
      <c r="DS590" s="32"/>
    </row>
    <row r="591" spans="1:123" x14ac:dyDescent="0.2">
      <c r="A591" s="32"/>
      <c r="B591" s="32"/>
      <c r="C591" s="32"/>
      <c r="D591" s="173"/>
      <c r="E591" s="32"/>
      <c r="F591" s="32"/>
      <c r="G591" s="173"/>
      <c r="H591" s="175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175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  <c r="DB591" s="32"/>
      <c r="DC591" s="32"/>
      <c r="DD591" s="32"/>
      <c r="DE591" s="32"/>
      <c r="DF591" s="32"/>
      <c r="DG591" s="32"/>
      <c r="DH591" s="32"/>
      <c r="DI591" s="32"/>
      <c r="DJ591" s="32"/>
      <c r="DK591" s="32"/>
      <c r="DL591" s="32"/>
      <c r="DM591" s="32"/>
      <c r="DN591" s="32"/>
      <c r="DO591" s="32"/>
      <c r="DP591" s="32"/>
      <c r="DQ591" s="32"/>
      <c r="DR591" s="32"/>
      <c r="DS591" s="32"/>
    </row>
    <row r="592" spans="1:123" x14ac:dyDescent="0.2">
      <c r="A592" s="32"/>
      <c r="B592" s="32"/>
      <c r="C592" s="32"/>
      <c r="D592" s="173"/>
      <c r="E592" s="32"/>
      <c r="F592" s="32"/>
      <c r="G592" s="173"/>
      <c r="H592" s="175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175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  <c r="DB592" s="32"/>
      <c r="DC592" s="32"/>
      <c r="DD592" s="32"/>
      <c r="DE592" s="32"/>
      <c r="DF592" s="32"/>
      <c r="DG592" s="32"/>
      <c r="DH592" s="32"/>
      <c r="DI592" s="32"/>
      <c r="DJ592" s="32"/>
      <c r="DK592" s="32"/>
      <c r="DL592" s="32"/>
      <c r="DM592" s="32"/>
      <c r="DN592" s="32"/>
      <c r="DO592" s="32"/>
      <c r="DP592" s="32"/>
      <c r="DQ592" s="32"/>
      <c r="DR592" s="32"/>
      <c r="DS592" s="32"/>
    </row>
    <row r="593" spans="1:123" x14ac:dyDescent="0.2">
      <c r="A593" s="32"/>
      <c r="B593" s="32"/>
      <c r="C593" s="32"/>
      <c r="D593" s="173"/>
      <c r="E593" s="32"/>
      <c r="F593" s="32"/>
      <c r="G593" s="173"/>
      <c r="H593" s="175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175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  <c r="DB593" s="32"/>
      <c r="DC593" s="32"/>
      <c r="DD593" s="32"/>
      <c r="DE593" s="32"/>
      <c r="DF593" s="32"/>
      <c r="DG593" s="32"/>
      <c r="DH593" s="32"/>
      <c r="DI593" s="32"/>
      <c r="DJ593" s="32"/>
      <c r="DK593" s="32"/>
      <c r="DL593" s="32"/>
      <c r="DM593" s="32"/>
      <c r="DN593" s="32"/>
      <c r="DO593" s="32"/>
      <c r="DP593" s="32"/>
      <c r="DQ593" s="32"/>
      <c r="DR593" s="32"/>
      <c r="DS593" s="32"/>
    </row>
    <row r="594" spans="1:123" x14ac:dyDescent="0.2">
      <c r="A594" s="32"/>
      <c r="B594" s="32"/>
      <c r="C594" s="32"/>
      <c r="D594" s="173"/>
      <c r="E594" s="32"/>
      <c r="F594" s="32"/>
      <c r="G594" s="173"/>
      <c r="H594" s="175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175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  <c r="DB594" s="32"/>
      <c r="DC594" s="32"/>
      <c r="DD594" s="32"/>
      <c r="DE594" s="32"/>
      <c r="DF594" s="32"/>
      <c r="DG594" s="32"/>
      <c r="DH594" s="32"/>
      <c r="DI594" s="32"/>
      <c r="DJ594" s="32"/>
      <c r="DK594" s="32"/>
      <c r="DL594" s="32"/>
      <c r="DM594" s="32"/>
      <c r="DN594" s="32"/>
      <c r="DO594" s="32"/>
      <c r="DP594" s="32"/>
      <c r="DQ594" s="32"/>
      <c r="DR594" s="32"/>
      <c r="DS594" s="32"/>
    </row>
    <row r="595" spans="1:123" x14ac:dyDescent="0.2">
      <c r="A595" s="32"/>
      <c r="B595" s="32"/>
      <c r="C595" s="32"/>
      <c r="D595" s="173"/>
      <c r="E595" s="32"/>
      <c r="F595" s="32"/>
      <c r="G595" s="173"/>
      <c r="H595" s="175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175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  <c r="DB595" s="32"/>
      <c r="DC595" s="32"/>
      <c r="DD595" s="32"/>
      <c r="DE595" s="32"/>
      <c r="DF595" s="32"/>
      <c r="DG595" s="32"/>
      <c r="DH595" s="32"/>
      <c r="DI595" s="32"/>
      <c r="DJ595" s="32"/>
      <c r="DK595" s="32"/>
      <c r="DL595" s="32"/>
      <c r="DM595" s="32"/>
      <c r="DN595" s="32"/>
      <c r="DO595" s="32"/>
      <c r="DP595" s="32"/>
      <c r="DQ595" s="32"/>
      <c r="DR595" s="32"/>
      <c r="DS595" s="32"/>
    </row>
    <row r="596" spans="1:123" x14ac:dyDescent="0.2">
      <c r="A596" s="32"/>
      <c r="B596" s="32"/>
      <c r="C596" s="32"/>
      <c r="D596" s="173"/>
      <c r="E596" s="32"/>
      <c r="F596" s="32"/>
      <c r="G596" s="173"/>
      <c r="H596" s="175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175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  <c r="DB596" s="32"/>
      <c r="DC596" s="32"/>
      <c r="DD596" s="32"/>
      <c r="DE596" s="32"/>
      <c r="DF596" s="32"/>
      <c r="DG596" s="32"/>
      <c r="DH596" s="32"/>
      <c r="DI596" s="32"/>
      <c r="DJ596" s="32"/>
      <c r="DK596" s="32"/>
      <c r="DL596" s="32"/>
      <c r="DM596" s="32"/>
      <c r="DN596" s="32"/>
      <c r="DO596" s="32"/>
      <c r="DP596" s="32"/>
      <c r="DQ596" s="32"/>
      <c r="DR596" s="32"/>
      <c r="DS596" s="32"/>
    </row>
    <row r="597" spans="1:123" x14ac:dyDescent="0.2">
      <c r="A597" s="32"/>
      <c r="B597" s="32"/>
      <c r="C597" s="32"/>
      <c r="D597" s="173"/>
      <c r="E597" s="32"/>
      <c r="F597" s="32"/>
      <c r="G597" s="173"/>
      <c r="H597" s="175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175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  <c r="DB597" s="32"/>
      <c r="DC597" s="32"/>
      <c r="DD597" s="32"/>
      <c r="DE597" s="32"/>
      <c r="DF597" s="32"/>
      <c r="DG597" s="32"/>
      <c r="DH597" s="32"/>
      <c r="DI597" s="32"/>
      <c r="DJ597" s="32"/>
      <c r="DK597" s="32"/>
      <c r="DL597" s="32"/>
      <c r="DM597" s="32"/>
      <c r="DN597" s="32"/>
      <c r="DO597" s="32"/>
      <c r="DP597" s="32"/>
      <c r="DQ597" s="32"/>
      <c r="DR597" s="32"/>
      <c r="DS597" s="32"/>
    </row>
    <row r="598" spans="1:123" x14ac:dyDescent="0.2">
      <c r="A598" s="32"/>
      <c r="B598" s="32"/>
      <c r="C598" s="32"/>
      <c r="D598" s="173"/>
      <c r="E598" s="32"/>
      <c r="F598" s="32"/>
      <c r="G598" s="173"/>
      <c r="H598" s="175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175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  <c r="DB598" s="32"/>
      <c r="DC598" s="32"/>
      <c r="DD598" s="32"/>
      <c r="DE598" s="32"/>
      <c r="DF598" s="32"/>
      <c r="DG598" s="32"/>
      <c r="DH598" s="32"/>
      <c r="DI598" s="32"/>
      <c r="DJ598" s="32"/>
      <c r="DK598" s="32"/>
      <c r="DL598" s="32"/>
      <c r="DM598" s="32"/>
      <c r="DN598" s="32"/>
      <c r="DO598" s="32"/>
      <c r="DP598" s="32"/>
      <c r="DQ598" s="32"/>
      <c r="DR598" s="32"/>
      <c r="DS598" s="32"/>
    </row>
    <row r="599" spans="1:123" x14ac:dyDescent="0.2">
      <c r="A599" s="32"/>
      <c r="B599" s="32"/>
      <c r="C599" s="32"/>
      <c r="D599" s="173"/>
      <c r="E599" s="32"/>
      <c r="F599" s="32"/>
      <c r="G599" s="173"/>
      <c r="H599" s="175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175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  <c r="DB599" s="32"/>
      <c r="DC599" s="32"/>
      <c r="DD599" s="32"/>
      <c r="DE599" s="32"/>
      <c r="DF599" s="32"/>
      <c r="DG599" s="32"/>
      <c r="DH599" s="32"/>
      <c r="DI599" s="32"/>
      <c r="DJ599" s="32"/>
      <c r="DK599" s="32"/>
      <c r="DL599" s="32"/>
      <c r="DM599" s="32"/>
      <c r="DN599" s="32"/>
      <c r="DO599" s="32"/>
      <c r="DP599" s="32"/>
      <c r="DQ599" s="32"/>
      <c r="DR599" s="32"/>
      <c r="DS599" s="32"/>
    </row>
    <row r="600" spans="1:123" x14ac:dyDescent="0.2">
      <c r="A600" s="32"/>
      <c r="B600" s="32"/>
      <c r="C600" s="32"/>
      <c r="D600" s="173"/>
      <c r="E600" s="32"/>
      <c r="F600" s="32"/>
      <c r="G600" s="173"/>
      <c r="H600" s="175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175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  <c r="DB600" s="32"/>
      <c r="DC600" s="32"/>
      <c r="DD600" s="32"/>
      <c r="DE600" s="32"/>
      <c r="DF600" s="32"/>
      <c r="DG600" s="32"/>
      <c r="DH600" s="32"/>
      <c r="DI600" s="32"/>
      <c r="DJ600" s="32"/>
      <c r="DK600" s="32"/>
      <c r="DL600" s="32"/>
      <c r="DM600" s="32"/>
      <c r="DN600" s="32"/>
      <c r="DO600" s="32"/>
      <c r="DP600" s="32"/>
      <c r="DQ600" s="32"/>
      <c r="DR600" s="32"/>
      <c r="DS600" s="32"/>
    </row>
    <row r="601" spans="1:123" x14ac:dyDescent="0.2">
      <c r="A601" s="32"/>
      <c r="B601" s="32"/>
      <c r="C601" s="32"/>
      <c r="D601" s="173"/>
      <c r="E601" s="32"/>
      <c r="F601" s="32"/>
      <c r="G601" s="173"/>
      <c r="H601" s="175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175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  <c r="DB601" s="32"/>
      <c r="DC601" s="32"/>
      <c r="DD601" s="32"/>
      <c r="DE601" s="32"/>
      <c r="DF601" s="32"/>
      <c r="DG601" s="32"/>
      <c r="DH601" s="32"/>
      <c r="DI601" s="32"/>
      <c r="DJ601" s="32"/>
      <c r="DK601" s="32"/>
      <c r="DL601" s="32"/>
      <c r="DM601" s="32"/>
      <c r="DN601" s="32"/>
      <c r="DO601" s="32"/>
      <c r="DP601" s="32"/>
      <c r="DQ601" s="32"/>
      <c r="DR601" s="32"/>
      <c r="DS601" s="32"/>
    </row>
    <row r="602" spans="1:123" x14ac:dyDescent="0.2">
      <c r="A602" s="32"/>
      <c r="B602" s="32"/>
      <c r="C602" s="32"/>
      <c r="D602" s="173"/>
      <c r="E602" s="32"/>
      <c r="F602" s="32"/>
      <c r="G602" s="173"/>
      <c r="H602" s="175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175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  <c r="DB602" s="32"/>
      <c r="DC602" s="32"/>
      <c r="DD602" s="32"/>
      <c r="DE602" s="32"/>
      <c r="DF602" s="32"/>
      <c r="DG602" s="32"/>
      <c r="DH602" s="32"/>
      <c r="DI602" s="32"/>
      <c r="DJ602" s="32"/>
      <c r="DK602" s="32"/>
      <c r="DL602" s="32"/>
      <c r="DM602" s="32"/>
      <c r="DN602" s="32"/>
      <c r="DO602" s="32"/>
      <c r="DP602" s="32"/>
      <c r="DQ602" s="32"/>
      <c r="DR602" s="32"/>
      <c r="DS602" s="32"/>
    </row>
    <row r="603" spans="1:123" x14ac:dyDescent="0.2">
      <c r="A603" s="32"/>
      <c r="B603" s="32"/>
      <c r="C603" s="32"/>
      <c r="D603" s="173"/>
      <c r="E603" s="32"/>
      <c r="F603" s="32"/>
      <c r="G603" s="173"/>
      <c r="H603" s="175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175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  <c r="DB603" s="32"/>
      <c r="DC603" s="32"/>
      <c r="DD603" s="32"/>
      <c r="DE603" s="32"/>
      <c r="DF603" s="32"/>
      <c r="DG603" s="32"/>
      <c r="DH603" s="32"/>
      <c r="DI603" s="32"/>
      <c r="DJ603" s="32"/>
      <c r="DK603" s="32"/>
      <c r="DL603" s="32"/>
      <c r="DM603" s="32"/>
      <c r="DN603" s="32"/>
      <c r="DO603" s="32"/>
      <c r="DP603" s="32"/>
      <c r="DQ603" s="32"/>
      <c r="DR603" s="32"/>
      <c r="DS603" s="32"/>
    </row>
    <row r="604" spans="1:123" x14ac:dyDescent="0.2">
      <c r="A604" s="32"/>
      <c r="B604" s="32"/>
      <c r="C604" s="32"/>
      <c r="D604" s="173"/>
      <c r="E604" s="32"/>
      <c r="F604" s="32"/>
      <c r="G604" s="173"/>
      <c r="H604" s="175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175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  <c r="DB604" s="32"/>
      <c r="DC604" s="32"/>
      <c r="DD604" s="32"/>
      <c r="DE604" s="32"/>
      <c r="DF604" s="32"/>
      <c r="DG604" s="32"/>
      <c r="DH604" s="32"/>
      <c r="DI604" s="32"/>
      <c r="DJ604" s="32"/>
      <c r="DK604" s="32"/>
      <c r="DL604" s="32"/>
      <c r="DM604" s="32"/>
      <c r="DN604" s="32"/>
      <c r="DO604" s="32"/>
      <c r="DP604" s="32"/>
      <c r="DQ604" s="32"/>
      <c r="DR604" s="32"/>
      <c r="DS604" s="32"/>
    </row>
    <row r="605" spans="1:123" x14ac:dyDescent="0.2">
      <c r="A605" s="32"/>
      <c r="B605" s="32"/>
      <c r="C605" s="32"/>
      <c r="D605" s="173"/>
      <c r="E605" s="32"/>
      <c r="F605" s="32"/>
      <c r="G605" s="173"/>
      <c r="H605" s="175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175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  <c r="DB605" s="32"/>
      <c r="DC605" s="32"/>
      <c r="DD605" s="32"/>
      <c r="DE605" s="32"/>
      <c r="DF605" s="32"/>
      <c r="DG605" s="32"/>
      <c r="DH605" s="32"/>
      <c r="DI605" s="32"/>
      <c r="DJ605" s="32"/>
      <c r="DK605" s="32"/>
      <c r="DL605" s="32"/>
      <c r="DM605" s="32"/>
      <c r="DN605" s="32"/>
      <c r="DO605" s="32"/>
      <c r="DP605" s="32"/>
      <c r="DQ605" s="32"/>
      <c r="DR605" s="32"/>
      <c r="DS605" s="32"/>
    </row>
    <row r="606" spans="1:123" x14ac:dyDescent="0.2">
      <c r="A606" s="32"/>
      <c r="B606" s="32"/>
      <c r="C606" s="32"/>
      <c r="D606" s="173"/>
      <c r="E606" s="32"/>
      <c r="F606" s="32"/>
      <c r="G606" s="173"/>
      <c r="H606" s="175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175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  <c r="DB606" s="32"/>
      <c r="DC606" s="32"/>
      <c r="DD606" s="32"/>
      <c r="DE606" s="32"/>
      <c r="DF606" s="32"/>
      <c r="DG606" s="32"/>
      <c r="DH606" s="32"/>
      <c r="DI606" s="32"/>
      <c r="DJ606" s="32"/>
      <c r="DK606" s="32"/>
      <c r="DL606" s="32"/>
      <c r="DM606" s="32"/>
      <c r="DN606" s="32"/>
      <c r="DO606" s="32"/>
      <c r="DP606" s="32"/>
      <c r="DQ606" s="32"/>
      <c r="DR606" s="32"/>
      <c r="DS606" s="32"/>
    </row>
    <row r="607" spans="1:123" x14ac:dyDescent="0.2">
      <c r="A607" s="32"/>
      <c r="B607" s="32"/>
      <c r="C607" s="32"/>
      <c r="D607" s="173"/>
      <c r="E607" s="32"/>
      <c r="F607" s="32"/>
      <c r="G607" s="173"/>
      <c r="H607" s="175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175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  <c r="DB607" s="32"/>
      <c r="DC607" s="32"/>
      <c r="DD607" s="32"/>
      <c r="DE607" s="32"/>
      <c r="DF607" s="32"/>
      <c r="DG607" s="32"/>
      <c r="DH607" s="32"/>
      <c r="DI607" s="32"/>
      <c r="DJ607" s="32"/>
      <c r="DK607" s="32"/>
      <c r="DL607" s="32"/>
      <c r="DM607" s="32"/>
      <c r="DN607" s="32"/>
      <c r="DO607" s="32"/>
      <c r="DP607" s="32"/>
      <c r="DQ607" s="32"/>
      <c r="DR607" s="32"/>
      <c r="DS607" s="32"/>
    </row>
    <row r="608" spans="1:123" x14ac:dyDescent="0.2">
      <c r="A608" s="32"/>
      <c r="B608" s="32"/>
      <c r="C608" s="32"/>
      <c r="D608" s="173"/>
      <c r="E608" s="32"/>
      <c r="F608" s="32"/>
      <c r="G608" s="173"/>
      <c r="H608" s="175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175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  <c r="DB608" s="32"/>
      <c r="DC608" s="32"/>
      <c r="DD608" s="32"/>
      <c r="DE608" s="32"/>
      <c r="DF608" s="32"/>
      <c r="DG608" s="32"/>
      <c r="DH608" s="32"/>
      <c r="DI608" s="32"/>
      <c r="DJ608" s="32"/>
      <c r="DK608" s="32"/>
      <c r="DL608" s="32"/>
      <c r="DM608" s="32"/>
      <c r="DN608" s="32"/>
      <c r="DO608" s="32"/>
      <c r="DP608" s="32"/>
      <c r="DQ608" s="32"/>
      <c r="DR608" s="32"/>
      <c r="DS608" s="32"/>
    </row>
    <row r="609" spans="1:123" x14ac:dyDescent="0.2">
      <c r="A609" s="32"/>
      <c r="B609" s="32"/>
      <c r="C609" s="32"/>
      <c r="D609" s="173"/>
      <c r="E609" s="32"/>
      <c r="F609" s="32"/>
      <c r="G609" s="173"/>
      <c r="H609" s="175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175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  <c r="DB609" s="32"/>
      <c r="DC609" s="32"/>
      <c r="DD609" s="32"/>
      <c r="DE609" s="32"/>
      <c r="DF609" s="32"/>
      <c r="DG609" s="32"/>
      <c r="DH609" s="32"/>
      <c r="DI609" s="32"/>
      <c r="DJ609" s="32"/>
      <c r="DK609" s="32"/>
      <c r="DL609" s="32"/>
      <c r="DM609" s="32"/>
      <c r="DN609" s="32"/>
      <c r="DO609" s="32"/>
      <c r="DP609" s="32"/>
      <c r="DQ609" s="32"/>
      <c r="DR609" s="32"/>
      <c r="DS609" s="32"/>
    </row>
    <row r="610" spans="1:123" x14ac:dyDescent="0.2">
      <c r="A610" s="32"/>
      <c r="B610" s="32"/>
      <c r="C610" s="32"/>
      <c r="D610" s="173"/>
      <c r="E610" s="32"/>
      <c r="F610" s="32"/>
      <c r="G610" s="173"/>
      <c r="H610" s="175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175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  <c r="DB610" s="32"/>
      <c r="DC610" s="32"/>
      <c r="DD610" s="32"/>
      <c r="DE610" s="32"/>
      <c r="DF610" s="32"/>
      <c r="DG610" s="32"/>
      <c r="DH610" s="32"/>
      <c r="DI610" s="32"/>
      <c r="DJ610" s="32"/>
      <c r="DK610" s="32"/>
      <c r="DL610" s="32"/>
      <c r="DM610" s="32"/>
      <c r="DN610" s="32"/>
      <c r="DO610" s="32"/>
      <c r="DP610" s="32"/>
      <c r="DQ610" s="32"/>
      <c r="DR610" s="32"/>
      <c r="DS610" s="32"/>
    </row>
    <row r="611" spans="1:123" x14ac:dyDescent="0.2"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  <c r="DB611" s="32"/>
      <c r="DC611" s="32"/>
      <c r="DD611" s="32"/>
      <c r="DE611" s="32"/>
      <c r="DF611" s="32"/>
      <c r="DG611" s="32"/>
      <c r="DH611" s="32"/>
      <c r="DI611" s="32"/>
      <c r="DJ611" s="32"/>
      <c r="DK611" s="32"/>
      <c r="DL611" s="32"/>
      <c r="DM611" s="32"/>
      <c r="DN611" s="32"/>
      <c r="DO611" s="32"/>
      <c r="DP611" s="32"/>
      <c r="DQ611" s="32"/>
      <c r="DR611" s="32"/>
      <c r="DS611" s="32"/>
    </row>
    <row r="612" spans="1:123" x14ac:dyDescent="0.2"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  <c r="DB612" s="32"/>
      <c r="DC612" s="32"/>
      <c r="DD612" s="32"/>
      <c r="DE612" s="32"/>
      <c r="DF612" s="32"/>
      <c r="DG612" s="32"/>
      <c r="DH612" s="32"/>
      <c r="DI612" s="32"/>
      <c r="DJ612" s="32"/>
      <c r="DK612" s="32"/>
      <c r="DL612" s="32"/>
      <c r="DM612" s="32"/>
      <c r="DN612" s="32"/>
      <c r="DO612" s="32"/>
      <c r="DP612" s="32"/>
      <c r="DQ612" s="32"/>
      <c r="DR612" s="32"/>
      <c r="DS612" s="32"/>
    </row>
    <row r="613" spans="1:123" x14ac:dyDescent="0.2"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  <c r="DB613" s="32"/>
      <c r="DC613" s="32"/>
      <c r="DD613" s="32"/>
      <c r="DE613" s="32"/>
      <c r="DF613" s="32"/>
      <c r="DG613" s="32"/>
      <c r="DH613" s="32"/>
      <c r="DI613" s="32"/>
      <c r="DJ613" s="32"/>
      <c r="DK613" s="32"/>
      <c r="DL613" s="32"/>
      <c r="DM613" s="32"/>
      <c r="DN613" s="32"/>
      <c r="DO613" s="32"/>
      <c r="DP613" s="32"/>
      <c r="DQ613" s="32"/>
      <c r="DR613" s="32"/>
      <c r="DS613" s="32"/>
    </row>
    <row r="614" spans="1:123" x14ac:dyDescent="0.2"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  <c r="DB614" s="32"/>
      <c r="DC614" s="32"/>
      <c r="DD614" s="32"/>
      <c r="DE614" s="32"/>
      <c r="DF614" s="32"/>
      <c r="DG614" s="32"/>
      <c r="DH614" s="32"/>
      <c r="DI614" s="32"/>
      <c r="DJ614" s="32"/>
      <c r="DK614" s="32"/>
      <c r="DL614" s="32"/>
      <c r="DM614" s="32"/>
      <c r="DN614" s="32"/>
      <c r="DO614" s="32"/>
      <c r="DP614" s="32"/>
      <c r="DQ614" s="32"/>
      <c r="DR614" s="32"/>
      <c r="DS614" s="32"/>
    </row>
    <row r="615" spans="1:123" x14ac:dyDescent="0.2"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  <c r="DB615" s="32"/>
      <c r="DC615" s="32"/>
      <c r="DD615" s="32"/>
      <c r="DE615" s="32"/>
      <c r="DF615" s="32"/>
      <c r="DG615" s="32"/>
      <c r="DH615" s="32"/>
      <c r="DI615" s="32"/>
      <c r="DJ615" s="32"/>
      <c r="DK615" s="32"/>
      <c r="DL615" s="32"/>
      <c r="DM615" s="32"/>
      <c r="DN615" s="32"/>
      <c r="DO615" s="32"/>
      <c r="DP615" s="32"/>
      <c r="DQ615" s="32"/>
      <c r="DR615" s="32"/>
      <c r="DS615" s="32"/>
    </row>
    <row r="616" spans="1:123" x14ac:dyDescent="0.2"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  <c r="DB616" s="32"/>
      <c r="DC616" s="32"/>
      <c r="DD616" s="32"/>
      <c r="DE616" s="32"/>
      <c r="DF616" s="32"/>
      <c r="DG616" s="32"/>
      <c r="DH616" s="32"/>
      <c r="DI616" s="32"/>
      <c r="DJ616" s="32"/>
      <c r="DK616" s="32"/>
      <c r="DL616" s="32"/>
      <c r="DM616" s="32"/>
      <c r="DN616" s="32"/>
      <c r="DO616" s="32"/>
      <c r="DP616" s="32"/>
      <c r="DQ616" s="32"/>
      <c r="DR616" s="32"/>
      <c r="DS616" s="32"/>
    </row>
    <row r="617" spans="1:123" x14ac:dyDescent="0.2"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  <c r="DB617" s="32"/>
      <c r="DC617" s="32"/>
      <c r="DD617" s="32"/>
      <c r="DE617" s="32"/>
      <c r="DF617" s="32"/>
      <c r="DG617" s="32"/>
      <c r="DH617" s="32"/>
      <c r="DI617" s="32"/>
      <c r="DJ617" s="32"/>
      <c r="DK617" s="32"/>
      <c r="DL617" s="32"/>
      <c r="DM617" s="32"/>
      <c r="DN617" s="32"/>
      <c r="DO617" s="32"/>
      <c r="DP617" s="32"/>
      <c r="DQ617" s="32"/>
      <c r="DR617" s="32"/>
      <c r="DS617" s="32"/>
    </row>
    <row r="618" spans="1:123" x14ac:dyDescent="0.2"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  <c r="DB618" s="32"/>
      <c r="DC618" s="32"/>
      <c r="DD618" s="32"/>
      <c r="DE618" s="32"/>
      <c r="DF618" s="32"/>
      <c r="DG618" s="32"/>
      <c r="DH618" s="32"/>
      <c r="DI618" s="32"/>
      <c r="DJ618" s="32"/>
      <c r="DK618" s="32"/>
      <c r="DL618" s="32"/>
      <c r="DM618" s="32"/>
      <c r="DN618" s="32"/>
      <c r="DO618" s="32"/>
      <c r="DP618" s="32"/>
      <c r="DQ618" s="32"/>
      <c r="DR618" s="32"/>
      <c r="DS618" s="32"/>
    </row>
    <row r="619" spans="1:123" x14ac:dyDescent="0.2"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  <c r="DB619" s="32"/>
      <c r="DC619" s="32"/>
      <c r="DD619" s="32"/>
      <c r="DE619" s="32"/>
      <c r="DF619" s="32"/>
      <c r="DG619" s="32"/>
      <c r="DH619" s="32"/>
      <c r="DI619" s="32"/>
      <c r="DJ619" s="32"/>
      <c r="DK619" s="32"/>
      <c r="DL619" s="32"/>
      <c r="DM619" s="32"/>
      <c r="DN619" s="32"/>
      <c r="DO619" s="32"/>
      <c r="DP619" s="32"/>
      <c r="DQ619" s="32"/>
      <c r="DR619" s="32"/>
      <c r="DS619" s="32"/>
    </row>
    <row r="620" spans="1:123" x14ac:dyDescent="0.2"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  <c r="DB620" s="32"/>
      <c r="DC620" s="32"/>
      <c r="DD620" s="32"/>
      <c r="DE620" s="32"/>
      <c r="DF620" s="32"/>
      <c r="DG620" s="32"/>
      <c r="DH620" s="32"/>
      <c r="DI620" s="32"/>
      <c r="DJ620" s="32"/>
      <c r="DK620" s="32"/>
      <c r="DL620" s="32"/>
      <c r="DM620" s="32"/>
      <c r="DN620" s="32"/>
      <c r="DO620" s="32"/>
      <c r="DP620" s="32"/>
      <c r="DQ620" s="32"/>
      <c r="DR620" s="32"/>
      <c r="DS620" s="32"/>
    </row>
    <row r="621" spans="1:123" x14ac:dyDescent="0.2"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  <c r="DB621" s="32"/>
      <c r="DC621" s="32"/>
      <c r="DD621" s="32"/>
      <c r="DE621" s="32"/>
      <c r="DF621" s="32"/>
      <c r="DG621" s="32"/>
      <c r="DH621" s="32"/>
      <c r="DI621" s="32"/>
      <c r="DJ621" s="32"/>
      <c r="DK621" s="32"/>
      <c r="DL621" s="32"/>
      <c r="DM621" s="32"/>
      <c r="DN621" s="32"/>
      <c r="DO621" s="32"/>
      <c r="DP621" s="32"/>
      <c r="DQ621" s="32"/>
      <c r="DR621" s="32"/>
      <c r="DS621" s="32"/>
    </row>
    <row r="622" spans="1:123" x14ac:dyDescent="0.2"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  <c r="DB622" s="32"/>
      <c r="DC622" s="32"/>
      <c r="DD622" s="32"/>
      <c r="DE622" s="32"/>
      <c r="DF622" s="32"/>
      <c r="DG622" s="32"/>
      <c r="DH622" s="32"/>
      <c r="DI622" s="32"/>
      <c r="DJ622" s="32"/>
      <c r="DK622" s="32"/>
      <c r="DL622" s="32"/>
      <c r="DM622" s="32"/>
      <c r="DN622" s="32"/>
      <c r="DO622" s="32"/>
      <c r="DP622" s="32"/>
      <c r="DQ622" s="32"/>
      <c r="DR622" s="32"/>
      <c r="DS622" s="32"/>
    </row>
    <row r="623" spans="1:123" x14ac:dyDescent="0.2"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  <c r="DB623" s="32"/>
      <c r="DC623" s="32"/>
      <c r="DD623" s="32"/>
      <c r="DE623" s="32"/>
      <c r="DF623" s="32"/>
      <c r="DG623" s="32"/>
      <c r="DH623" s="32"/>
      <c r="DI623" s="32"/>
      <c r="DJ623" s="32"/>
      <c r="DK623" s="32"/>
      <c r="DL623" s="32"/>
      <c r="DM623" s="32"/>
      <c r="DN623" s="32"/>
      <c r="DO623" s="32"/>
      <c r="DP623" s="32"/>
      <c r="DQ623" s="32"/>
      <c r="DR623" s="32"/>
      <c r="DS623" s="32"/>
    </row>
    <row r="624" spans="1:123" x14ac:dyDescent="0.2"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  <c r="DB624" s="32"/>
      <c r="DC624" s="32"/>
      <c r="DD624" s="32"/>
      <c r="DE624" s="32"/>
      <c r="DF624" s="32"/>
      <c r="DG624" s="32"/>
      <c r="DH624" s="32"/>
      <c r="DI624" s="32"/>
      <c r="DJ624" s="32"/>
      <c r="DK624" s="32"/>
      <c r="DL624" s="32"/>
      <c r="DM624" s="32"/>
      <c r="DN624" s="32"/>
      <c r="DO624" s="32"/>
      <c r="DP624" s="32"/>
      <c r="DQ624" s="32"/>
      <c r="DR624" s="32"/>
      <c r="DS624" s="32"/>
    </row>
    <row r="625" spans="31:123" x14ac:dyDescent="0.2"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  <c r="DB625" s="32"/>
      <c r="DC625" s="32"/>
      <c r="DD625" s="32"/>
      <c r="DE625" s="32"/>
      <c r="DF625" s="32"/>
      <c r="DG625" s="32"/>
      <c r="DH625" s="32"/>
      <c r="DI625" s="32"/>
      <c r="DJ625" s="32"/>
      <c r="DK625" s="32"/>
      <c r="DL625" s="32"/>
      <c r="DM625" s="32"/>
      <c r="DN625" s="32"/>
      <c r="DO625" s="32"/>
      <c r="DP625" s="32"/>
      <c r="DQ625" s="32"/>
      <c r="DR625" s="32"/>
      <c r="DS625" s="32"/>
    </row>
    <row r="626" spans="31:123" x14ac:dyDescent="0.2"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  <c r="DB626" s="32"/>
      <c r="DC626" s="32"/>
      <c r="DD626" s="32"/>
      <c r="DE626" s="32"/>
      <c r="DF626" s="32"/>
      <c r="DG626" s="32"/>
      <c r="DH626" s="32"/>
      <c r="DI626" s="32"/>
      <c r="DJ626" s="32"/>
      <c r="DK626" s="32"/>
      <c r="DL626" s="32"/>
      <c r="DM626" s="32"/>
      <c r="DN626" s="32"/>
      <c r="DO626" s="32"/>
      <c r="DP626" s="32"/>
      <c r="DQ626" s="32"/>
      <c r="DR626" s="32"/>
      <c r="DS626" s="32"/>
    </row>
    <row r="627" spans="31:123" x14ac:dyDescent="0.2"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  <c r="DB627" s="32"/>
      <c r="DC627" s="32"/>
      <c r="DD627" s="32"/>
      <c r="DE627" s="32"/>
      <c r="DF627" s="32"/>
      <c r="DG627" s="32"/>
      <c r="DH627" s="32"/>
      <c r="DI627" s="32"/>
      <c r="DJ627" s="32"/>
      <c r="DK627" s="32"/>
      <c r="DL627" s="32"/>
      <c r="DM627" s="32"/>
      <c r="DN627" s="32"/>
      <c r="DO627" s="32"/>
      <c r="DP627" s="32"/>
      <c r="DQ627" s="32"/>
      <c r="DR627" s="32"/>
      <c r="DS627" s="32"/>
    </row>
    <row r="628" spans="31:123" x14ac:dyDescent="0.2"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  <c r="DB628" s="32"/>
      <c r="DC628" s="32"/>
      <c r="DD628" s="32"/>
      <c r="DE628" s="32"/>
      <c r="DF628" s="32"/>
      <c r="DG628" s="32"/>
      <c r="DH628" s="32"/>
      <c r="DI628" s="32"/>
      <c r="DJ628" s="32"/>
      <c r="DK628" s="32"/>
      <c r="DL628" s="32"/>
      <c r="DM628" s="32"/>
      <c r="DN628" s="32"/>
      <c r="DO628" s="32"/>
      <c r="DP628" s="32"/>
      <c r="DQ628" s="32"/>
      <c r="DR628" s="32"/>
      <c r="DS628" s="32"/>
    </row>
    <row r="629" spans="31:123" x14ac:dyDescent="0.2"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  <c r="DB629" s="32"/>
      <c r="DC629" s="32"/>
      <c r="DD629" s="32"/>
      <c r="DE629" s="32"/>
      <c r="DF629" s="32"/>
      <c r="DG629" s="32"/>
      <c r="DH629" s="32"/>
      <c r="DI629" s="32"/>
      <c r="DJ629" s="32"/>
      <c r="DK629" s="32"/>
      <c r="DL629" s="32"/>
      <c r="DM629" s="32"/>
      <c r="DN629" s="32"/>
      <c r="DO629" s="32"/>
      <c r="DP629" s="32"/>
      <c r="DQ629" s="32"/>
      <c r="DR629" s="32"/>
      <c r="DS629" s="32"/>
    </row>
    <row r="630" spans="31:123" x14ac:dyDescent="0.2"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  <c r="DB630" s="32"/>
      <c r="DC630" s="32"/>
      <c r="DD630" s="32"/>
      <c r="DE630" s="32"/>
      <c r="DF630" s="32"/>
      <c r="DG630" s="32"/>
      <c r="DH630" s="32"/>
      <c r="DI630" s="32"/>
      <c r="DJ630" s="32"/>
      <c r="DK630" s="32"/>
      <c r="DL630" s="32"/>
      <c r="DM630" s="32"/>
      <c r="DN630" s="32"/>
      <c r="DO630" s="32"/>
      <c r="DP630" s="32"/>
      <c r="DQ630" s="32"/>
      <c r="DR630" s="32"/>
      <c r="DS630" s="32"/>
    </row>
    <row r="631" spans="31:123" x14ac:dyDescent="0.2"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  <c r="DB631" s="32"/>
      <c r="DC631" s="32"/>
      <c r="DD631" s="32"/>
      <c r="DE631" s="32"/>
      <c r="DF631" s="32"/>
      <c r="DG631" s="32"/>
      <c r="DH631" s="32"/>
      <c r="DI631" s="32"/>
      <c r="DJ631" s="32"/>
      <c r="DK631" s="32"/>
      <c r="DL631" s="32"/>
      <c r="DM631" s="32"/>
      <c r="DN631" s="32"/>
      <c r="DO631" s="32"/>
      <c r="DP631" s="32"/>
      <c r="DQ631" s="32"/>
      <c r="DR631" s="32"/>
      <c r="DS631" s="32"/>
    </row>
    <row r="632" spans="31:123" x14ac:dyDescent="0.2"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  <c r="DB632" s="32"/>
      <c r="DC632" s="32"/>
      <c r="DD632" s="32"/>
      <c r="DE632" s="32"/>
      <c r="DF632" s="32"/>
      <c r="DG632" s="32"/>
      <c r="DH632" s="32"/>
      <c r="DI632" s="32"/>
      <c r="DJ632" s="32"/>
      <c r="DK632" s="32"/>
      <c r="DL632" s="32"/>
      <c r="DM632" s="32"/>
      <c r="DN632" s="32"/>
      <c r="DO632" s="32"/>
      <c r="DP632" s="32"/>
      <c r="DQ632" s="32"/>
      <c r="DR632" s="32"/>
      <c r="DS632" s="32"/>
    </row>
    <row r="633" spans="31:123" x14ac:dyDescent="0.2"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  <c r="DB633" s="32"/>
      <c r="DC633" s="32"/>
      <c r="DD633" s="32"/>
      <c r="DE633" s="32"/>
      <c r="DF633" s="32"/>
      <c r="DG633" s="32"/>
      <c r="DH633" s="32"/>
      <c r="DI633" s="32"/>
      <c r="DJ633" s="32"/>
      <c r="DK633" s="32"/>
      <c r="DL633" s="32"/>
      <c r="DM633" s="32"/>
      <c r="DN633" s="32"/>
      <c r="DO633" s="32"/>
      <c r="DP633" s="32"/>
      <c r="DQ633" s="32"/>
      <c r="DR633" s="32"/>
      <c r="DS633" s="32"/>
    </row>
    <row r="634" spans="31:123" x14ac:dyDescent="0.2"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  <c r="DB634" s="32"/>
      <c r="DC634" s="32"/>
      <c r="DD634" s="32"/>
      <c r="DE634" s="32"/>
      <c r="DF634" s="32"/>
      <c r="DG634" s="32"/>
      <c r="DH634" s="32"/>
      <c r="DI634" s="32"/>
      <c r="DJ634" s="32"/>
      <c r="DK634" s="32"/>
      <c r="DL634" s="32"/>
      <c r="DM634" s="32"/>
      <c r="DN634" s="32"/>
      <c r="DO634" s="32"/>
      <c r="DP634" s="32"/>
      <c r="DQ634" s="32"/>
      <c r="DR634" s="32"/>
      <c r="DS634" s="32"/>
    </row>
    <row r="635" spans="31:123" x14ac:dyDescent="0.2"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  <c r="DB635" s="32"/>
      <c r="DC635" s="32"/>
      <c r="DD635" s="32"/>
      <c r="DE635" s="32"/>
      <c r="DF635" s="32"/>
      <c r="DG635" s="32"/>
      <c r="DH635" s="32"/>
      <c r="DI635" s="32"/>
      <c r="DJ635" s="32"/>
      <c r="DK635" s="32"/>
      <c r="DL635" s="32"/>
      <c r="DM635" s="32"/>
      <c r="DN635" s="32"/>
      <c r="DO635" s="32"/>
      <c r="DP635" s="32"/>
      <c r="DQ635" s="32"/>
      <c r="DR635" s="32"/>
      <c r="DS635" s="32"/>
    </row>
    <row r="636" spans="31:123" x14ac:dyDescent="0.2"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  <c r="DB636" s="32"/>
      <c r="DC636" s="32"/>
      <c r="DD636" s="32"/>
      <c r="DE636" s="32"/>
      <c r="DF636" s="32"/>
      <c r="DG636" s="32"/>
      <c r="DH636" s="32"/>
      <c r="DI636" s="32"/>
      <c r="DJ636" s="32"/>
      <c r="DK636" s="32"/>
      <c r="DL636" s="32"/>
      <c r="DM636" s="32"/>
      <c r="DN636" s="32"/>
      <c r="DO636" s="32"/>
      <c r="DP636" s="32"/>
      <c r="DQ636" s="32"/>
      <c r="DR636" s="32"/>
      <c r="DS636" s="32"/>
    </row>
    <row r="637" spans="31:123" x14ac:dyDescent="0.2"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  <c r="DB637" s="32"/>
      <c r="DC637" s="32"/>
      <c r="DD637" s="32"/>
      <c r="DE637" s="32"/>
      <c r="DF637" s="32"/>
      <c r="DG637" s="32"/>
      <c r="DH637" s="32"/>
      <c r="DI637" s="32"/>
      <c r="DJ637" s="32"/>
      <c r="DK637" s="32"/>
      <c r="DL637" s="32"/>
      <c r="DM637" s="32"/>
      <c r="DN637" s="32"/>
      <c r="DO637" s="32"/>
      <c r="DP637" s="32"/>
      <c r="DQ637" s="32"/>
      <c r="DR637" s="32"/>
      <c r="DS637" s="32"/>
    </row>
    <row r="638" spans="31:123" x14ac:dyDescent="0.2"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  <c r="DB638" s="32"/>
      <c r="DC638" s="32"/>
      <c r="DD638" s="32"/>
      <c r="DE638" s="32"/>
      <c r="DF638" s="32"/>
      <c r="DG638" s="32"/>
      <c r="DH638" s="32"/>
      <c r="DI638" s="32"/>
      <c r="DJ638" s="32"/>
      <c r="DK638" s="32"/>
      <c r="DL638" s="32"/>
      <c r="DM638" s="32"/>
      <c r="DN638" s="32"/>
      <c r="DO638" s="32"/>
      <c r="DP638" s="32"/>
      <c r="DQ638" s="32"/>
      <c r="DR638" s="32"/>
      <c r="DS638" s="32"/>
    </row>
    <row r="639" spans="31:123" x14ac:dyDescent="0.2"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  <c r="DB639" s="32"/>
      <c r="DC639" s="32"/>
      <c r="DD639" s="32"/>
      <c r="DE639" s="32"/>
      <c r="DF639" s="32"/>
      <c r="DG639" s="32"/>
      <c r="DH639" s="32"/>
      <c r="DI639" s="32"/>
      <c r="DJ639" s="32"/>
      <c r="DK639" s="32"/>
      <c r="DL639" s="32"/>
      <c r="DM639" s="32"/>
      <c r="DN639" s="32"/>
      <c r="DO639" s="32"/>
      <c r="DP639" s="32"/>
      <c r="DQ639" s="32"/>
      <c r="DR639" s="32"/>
      <c r="DS639" s="32"/>
    </row>
    <row r="640" spans="31:123" x14ac:dyDescent="0.2"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  <c r="DB640" s="32"/>
      <c r="DC640" s="32"/>
      <c r="DD640" s="32"/>
      <c r="DE640" s="32"/>
      <c r="DF640" s="32"/>
      <c r="DG640" s="32"/>
      <c r="DH640" s="32"/>
      <c r="DI640" s="32"/>
      <c r="DJ640" s="32"/>
      <c r="DK640" s="32"/>
      <c r="DL640" s="32"/>
      <c r="DM640" s="32"/>
      <c r="DN640" s="32"/>
      <c r="DO640" s="32"/>
      <c r="DP640" s="32"/>
      <c r="DQ640" s="32"/>
      <c r="DR640" s="32"/>
      <c r="DS640" s="32"/>
    </row>
    <row r="641" spans="31:123" x14ac:dyDescent="0.2"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  <c r="DB641" s="32"/>
      <c r="DC641" s="32"/>
      <c r="DD641" s="32"/>
      <c r="DE641" s="32"/>
      <c r="DF641" s="32"/>
      <c r="DG641" s="32"/>
      <c r="DH641" s="32"/>
      <c r="DI641" s="32"/>
      <c r="DJ641" s="32"/>
      <c r="DK641" s="32"/>
      <c r="DL641" s="32"/>
      <c r="DM641" s="32"/>
      <c r="DN641" s="32"/>
      <c r="DO641" s="32"/>
      <c r="DP641" s="32"/>
      <c r="DQ641" s="32"/>
      <c r="DR641" s="32"/>
      <c r="DS641" s="32"/>
    </row>
    <row r="642" spans="31:123" x14ac:dyDescent="0.2"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  <c r="DB642" s="32"/>
      <c r="DC642" s="32"/>
      <c r="DD642" s="32"/>
      <c r="DE642" s="32"/>
      <c r="DF642" s="32"/>
      <c r="DG642" s="32"/>
      <c r="DH642" s="32"/>
      <c r="DI642" s="32"/>
      <c r="DJ642" s="32"/>
      <c r="DK642" s="32"/>
      <c r="DL642" s="32"/>
      <c r="DM642" s="32"/>
      <c r="DN642" s="32"/>
      <c r="DO642" s="32"/>
      <c r="DP642" s="32"/>
      <c r="DQ642" s="32"/>
      <c r="DR642" s="32"/>
      <c r="DS642" s="32"/>
    </row>
    <row r="643" spans="31:123" x14ac:dyDescent="0.2"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  <c r="DB643" s="32"/>
      <c r="DC643" s="32"/>
      <c r="DD643" s="32"/>
      <c r="DE643" s="32"/>
      <c r="DF643" s="32"/>
      <c r="DG643" s="32"/>
      <c r="DH643" s="32"/>
      <c r="DI643" s="32"/>
      <c r="DJ643" s="32"/>
      <c r="DK643" s="32"/>
      <c r="DL643" s="32"/>
      <c r="DM643" s="32"/>
      <c r="DN643" s="32"/>
      <c r="DO643" s="32"/>
      <c r="DP643" s="32"/>
      <c r="DQ643" s="32"/>
      <c r="DR643" s="32"/>
      <c r="DS643" s="32"/>
    </row>
    <row r="644" spans="31:123" x14ac:dyDescent="0.2"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  <c r="DB644" s="32"/>
      <c r="DC644" s="32"/>
      <c r="DD644" s="32"/>
      <c r="DE644" s="32"/>
      <c r="DF644" s="32"/>
      <c r="DG644" s="32"/>
      <c r="DH644" s="32"/>
      <c r="DI644" s="32"/>
      <c r="DJ644" s="32"/>
      <c r="DK644" s="32"/>
      <c r="DL644" s="32"/>
      <c r="DM644" s="32"/>
      <c r="DN644" s="32"/>
      <c r="DO644" s="32"/>
      <c r="DP644" s="32"/>
      <c r="DQ644" s="32"/>
      <c r="DR644" s="32"/>
      <c r="DS644" s="32"/>
    </row>
    <row r="645" spans="31:123" x14ac:dyDescent="0.2"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  <c r="DB645" s="32"/>
      <c r="DC645" s="32"/>
      <c r="DD645" s="32"/>
      <c r="DE645" s="32"/>
      <c r="DF645" s="32"/>
      <c r="DG645" s="32"/>
      <c r="DH645" s="32"/>
      <c r="DI645" s="32"/>
      <c r="DJ645" s="32"/>
      <c r="DK645" s="32"/>
      <c r="DL645" s="32"/>
      <c r="DM645" s="32"/>
      <c r="DN645" s="32"/>
      <c r="DO645" s="32"/>
      <c r="DP645" s="32"/>
      <c r="DQ645" s="32"/>
      <c r="DR645" s="32"/>
      <c r="DS645" s="32"/>
    </row>
    <row r="646" spans="31:123" x14ac:dyDescent="0.2"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  <c r="DB646" s="32"/>
      <c r="DC646" s="32"/>
      <c r="DD646" s="32"/>
      <c r="DE646" s="32"/>
      <c r="DF646" s="32"/>
      <c r="DG646" s="32"/>
      <c r="DH646" s="32"/>
      <c r="DI646" s="32"/>
      <c r="DJ646" s="32"/>
      <c r="DK646" s="32"/>
      <c r="DL646" s="32"/>
      <c r="DM646" s="32"/>
      <c r="DN646" s="32"/>
      <c r="DO646" s="32"/>
      <c r="DP646" s="32"/>
      <c r="DQ646" s="32"/>
      <c r="DR646" s="32"/>
      <c r="DS646" s="32"/>
    </row>
    <row r="647" spans="31:123" x14ac:dyDescent="0.2"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  <c r="DB647" s="32"/>
      <c r="DC647" s="32"/>
      <c r="DD647" s="32"/>
      <c r="DE647" s="32"/>
      <c r="DF647" s="32"/>
      <c r="DG647" s="32"/>
      <c r="DH647" s="32"/>
      <c r="DI647" s="32"/>
      <c r="DJ647" s="32"/>
      <c r="DK647" s="32"/>
      <c r="DL647" s="32"/>
      <c r="DM647" s="32"/>
      <c r="DN647" s="32"/>
      <c r="DO647" s="32"/>
      <c r="DP647" s="32"/>
      <c r="DQ647" s="32"/>
      <c r="DR647" s="32"/>
      <c r="DS647" s="32"/>
    </row>
    <row r="648" spans="31:123" x14ac:dyDescent="0.2"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  <c r="DB648" s="32"/>
      <c r="DC648" s="32"/>
      <c r="DD648" s="32"/>
      <c r="DE648" s="32"/>
      <c r="DF648" s="32"/>
      <c r="DG648" s="32"/>
      <c r="DH648" s="32"/>
      <c r="DI648" s="32"/>
      <c r="DJ648" s="32"/>
      <c r="DK648" s="32"/>
      <c r="DL648" s="32"/>
      <c r="DM648" s="32"/>
      <c r="DN648" s="32"/>
      <c r="DO648" s="32"/>
      <c r="DP648" s="32"/>
      <c r="DQ648" s="32"/>
      <c r="DR648" s="32"/>
      <c r="DS648" s="32"/>
    </row>
    <row r="649" spans="31:123" x14ac:dyDescent="0.2"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  <c r="DB649" s="32"/>
      <c r="DC649" s="32"/>
      <c r="DD649" s="32"/>
      <c r="DE649" s="32"/>
      <c r="DF649" s="32"/>
      <c r="DG649" s="32"/>
      <c r="DH649" s="32"/>
      <c r="DI649" s="32"/>
      <c r="DJ649" s="32"/>
      <c r="DK649" s="32"/>
      <c r="DL649" s="32"/>
      <c r="DM649" s="32"/>
      <c r="DN649" s="32"/>
      <c r="DO649" s="32"/>
      <c r="DP649" s="32"/>
      <c r="DQ649" s="32"/>
      <c r="DR649" s="32"/>
      <c r="DS649" s="32"/>
    </row>
    <row r="650" spans="31:123" x14ac:dyDescent="0.2"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  <c r="DB650" s="32"/>
      <c r="DC650" s="32"/>
      <c r="DD650" s="32"/>
      <c r="DE650" s="32"/>
      <c r="DF650" s="32"/>
      <c r="DG650" s="32"/>
      <c r="DH650" s="32"/>
      <c r="DI650" s="32"/>
      <c r="DJ650" s="32"/>
      <c r="DK650" s="32"/>
      <c r="DL650" s="32"/>
      <c r="DM650" s="32"/>
      <c r="DN650" s="32"/>
      <c r="DO650" s="32"/>
      <c r="DP650" s="32"/>
      <c r="DQ650" s="32"/>
      <c r="DR650" s="32"/>
      <c r="DS650" s="32"/>
    </row>
    <row r="651" spans="31:123" x14ac:dyDescent="0.2"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  <c r="DB651" s="32"/>
      <c r="DC651" s="32"/>
      <c r="DD651" s="32"/>
      <c r="DE651" s="32"/>
      <c r="DF651" s="32"/>
      <c r="DG651" s="32"/>
      <c r="DH651" s="32"/>
      <c r="DI651" s="32"/>
      <c r="DJ651" s="32"/>
      <c r="DK651" s="32"/>
      <c r="DL651" s="32"/>
      <c r="DM651" s="32"/>
      <c r="DN651" s="32"/>
      <c r="DO651" s="32"/>
      <c r="DP651" s="32"/>
      <c r="DQ651" s="32"/>
      <c r="DR651" s="32"/>
      <c r="DS651" s="32"/>
    </row>
    <row r="652" spans="31:123" x14ac:dyDescent="0.2"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  <c r="DB652" s="32"/>
      <c r="DC652" s="32"/>
      <c r="DD652" s="32"/>
      <c r="DE652" s="32"/>
      <c r="DF652" s="32"/>
      <c r="DG652" s="32"/>
      <c r="DH652" s="32"/>
      <c r="DI652" s="32"/>
      <c r="DJ652" s="32"/>
      <c r="DK652" s="32"/>
      <c r="DL652" s="32"/>
      <c r="DM652" s="32"/>
      <c r="DN652" s="32"/>
      <c r="DO652" s="32"/>
      <c r="DP652" s="32"/>
      <c r="DQ652" s="32"/>
      <c r="DR652" s="32"/>
      <c r="DS652" s="32"/>
    </row>
    <row r="653" spans="31:123" x14ac:dyDescent="0.2"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  <c r="DB653" s="32"/>
      <c r="DC653" s="32"/>
      <c r="DD653" s="32"/>
      <c r="DE653" s="32"/>
      <c r="DF653" s="32"/>
      <c r="DG653" s="32"/>
      <c r="DH653" s="32"/>
      <c r="DI653" s="32"/>
      <c r="DJ653" s="32"/>
      <c r="DK653" s="32"/>
      <c r="DL653" s="32"/>
      <c r="DM653" s="32"/>
      <c r="DN653" s="32"/>
      <c r="DO653" s="32"/>
      <c r="DP653" s="32"/>
      <c r="DQ653" s="32"/>
      <c r="DR653" s="32"/>
      <c r="DS653" s="32"/>
    </row>
    <row r="654" spans="31:123" x14ac:dyDescent="0.2"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  <c r="DB654" s="32"/>
      <c r="DC654" s="32"/>
      <c r="DD654" s="32"/>
      <c r="DE654" s="32"/>
      <c r="DF654" s="32"/>
      <c r="DG654" s="32"/>
      <c r="DH654" s="32"/>
      <c r="DI654" s="32"/>
      <c r="DJ654" s="32"/>
      <c r="DK654" s="32"/>
      <c r="DL654" s="32"/>
      <c r="DM654" s="32"/>
      <c r="DN654" s="32"/>
      <c r="DO654" s="32"/>
      <c r="DP654" s="32"/>
      <c r="DQ654" s="32"/>
      <c r="DR654" s="32"/>
      <c r="DS654" s="32"/>
    </row>
    <row r="655" spans="31:123" x14ac:dyDescent="0.2"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  <c r="DB655" s="32"/>
      <c r="DC655" s="32"/>
      <c r="DD655" s="32"/>
      <c r="DE655" s="32"/>
      <c r="DF655" s="32"/>
      <c r="DG655" s="32"/>
      <c r="DH655" s="32"/>
      <c r="DI655" s="32"/>
      <c r="DJ655" s="32"/>
      <c r="DK655" s="32"/>
      <c r="DL655" s="32"/>
      <c r="DM655" s="32"/>
      <c r="DN655" s="32"/>
      <c r="DO655" s="32"/>
      <c r="DP655" s="32"/>
      <c r="DQ655" s="32"/>
      <c r="DR655" s="32"/>
      <c r="DS655" s="32"/>
    </row>
    <row r="656" spans="31:123" x14ac:dyDescent="0.2"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  <c r="DB656" s="32"/>
      <c r="DC656" s="32"/>
      <c r="DD656" s="32"/>
      <c r="DE656" s="32"/>
      <c r="DF656" s="32"/>
      <c r="DG656" s="32"/>
      <c r="DH656" s="32"/>
      <c r="DI656" s="32"/>
      <c r="DJ656" s="32"/>
      <c r="DK656" s="32"/>
      <c r="DL656" s="32"/>
      <c r="DM656" s="32"/>
      <c r="DN656" s="32"/>
      <c r="DO656" s="32"/>
      <c r="DP656" s="32"/>
      <c r="DQ656" s="32"/>
      <c r="DR656" s="32"/>
      <c r="DS656" s="32"/>
    </row>
    <row r="657" spans="31:123" x14ac:dyDescent="0.2"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  <c r="CZ657" s="32"/>
      <c r="DA657" s="32"/>
      <c r="DB657" s="32"/>
      <c r="DC657" s="32"/>
      <c r="DD657" s="32"/>
      <c r="DE657" s="32"/>
      <c r="DF657" s="32"/>
      <c r="DG657" s="32"/>
      <c r="DH657" s="32"/>
      <c r="DI657" s="32"/>
      <c r="DJ657" s="32"/>
      <c r="DK657" s="32"/>
      <c r="DL657" s="32"/>
      <c r="DM657" s="32"/>
      <c r="DN657" s="32"/>
      <c r="DO657" s="32"/>
      <c r="DP657" s="32"/>
      <c r="DQ657" s="32"/>
      <c r="DR657" s="32"/>
      <c r="DS657" s="32"/>
    </row>
    <row r="658" spans="31:123" x14ac:dyDescent="0.2"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  <c r="DB658" s="32"/>
      <c r="DC658" s="32"/>
      <c r="DD658" s="32"/>
      <c r="DE658" s="32"/>
      <c r="DF658" s="32"/>
      <c r="DG658" s="32"/>
      <c r="DH658" s="32"/>
      <c r="DI658" s="32"/>
      <c r="DJ658" s="32"/>
      <c r="DK658" s="32"/>
      <c r="DL658" s="32"/>
      <c r="DM658" s="32"/>
      <c r="DN658" s="32"/>
      <c r="DO658" s="32"/>
      <c r="DP658" s="32"/>
      <c r="DQ658" s="32"/>
      <c r="DR658" s="32"/>
      <c r="DS658" s="32"/>
    </row>
    <row r="659" spans="31:123" x14ac:dyDescent="0.2"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  <c r="CZ659" s="32"/>
      <c r="DA659" s="32"/>
      <c r="DB659" s="32"/>
      <c r="DC659" s="32"/>
      <c r="DD659" s="32"/>
      <c r="DE659" s="32"/>
      <c r="DF659" s="32"/>
      <c r="DG659" s="32"/>
      <c r="DH659" s="32"/>
      <c r="DI659" s="32"/>
      <c r="DJ659" s="32"/>
      <c r="DK659" s="32"/>
      <c r="DL659" s="32"/>
      <c r="DM659" s="32"/>
      <c r="DN659" s="32"/>
      <c r="DO659" s="32"/>
      <c r="DP659" s="32"/>
      <c r="DQ659" s="32"/>
      <c r="DR659" s="32"/>
      <c r="DS659" s="32"/>
    </row>
    <row r="660" spans="31:123" x14ac:dyDescent="0.2"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  <c r="DB660" s="32"/>
      <c r="DC660" s="32"/>
      <c r="DD660" s="32"/>
      <c r="DE660" s="32"/>
      <c r="DF660" s="32"/>
      <c r="DG660" s="32"/>
      <c r="DH660" s="32"/>
      <c r="DI660" s="32"/>
      <c r="DJ660" s="32"/>
      <c r="DK660" s="32"/>
      <c r="DL660" s="32"/>
      <c r="DM660" s="32"/>
      <c r="DN660" s="32"/>
      <c r="DO660" s="32"/>
      <c r="DP660" s="32"/>
      <c r="DQ660" s="32"/>
      <c r="DR660" s="32"/>
      <c r="DS660" s="32"/>
    </row>
    <row r="661" spans="31:123" x14ac:dyDescent="0.2"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  <c r="CZ661" s="32"/>
      <c r="DA661" s="32"/>
      <c r="DB661" s="32"/>
      <c r="DC661" s="32"/>
      <c r="DD661" s="32"/>
      <c r="DE661" s="32"/>
      <c r="DF661" s="32"/>
      <c r="DG661" s="32"/>
      <c r="DH661" s="32"/>
      <c r="DI661" s="32"/>
      <c r="DJ661" s="32"/>
      <c r="DK661" s="32"/>
      <c r="DL661" s="32"/>
      <c r="DM661" s="32"/>
      <c r="DN661" s="32"/>
      <c r="DO661" s="32"/>
      <c r="DP661" s="32"/>
      <c r="DQ661" s="32"/>
      <c r="DR661" s="32"/>
      <c r="DS661" s="32"/>
    </row>
    <row r="662" spans="31:123" x14ac:dyDescent="0.2"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  <c r="DB662" s="32"/>
      <c r="DC662" s="32"/>
      <c r="DD662" s="32"/>
      <c r="DE662" s="32"/>
      <c r="DF662" s="32"/>
      <c r="DG662" s="32"/>
      <c r="DH662" s="32"/>
      <c r="DI662" s="32"/>
      <c r="DJ662" s="32"/>
      <c r="DK662" s="32"/>
      <c r="DL662" s="32"/>
      <c r="DM662" s="32"/>
      <c r="DN662" s="32"/>
      <c r="DO662" s="32"/>
      <c r="DP662" s="32"/>
      <c r="DQ662" s="32"/>
      <c r="DR662" s="32"/>
      <c r="DS662" s="32"/>
    </row>
    <row r="663" spans="31:123" x14ac:dyDescent="0.2"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  <c r="CZ663" s="32"/>
      <c r="DA663" s="32"/>
      <c r="DB663" s="32"/>
      <c r="DC663" s="32"/>
      <c r="DD663" s="32"/>
      <c r="DE663" s="32"/>
      <c r="DF663" s="32"/>
      <c r="DG663" s="32"/>
      <c r="DH663" s="32"/>
      <c r="DI663" s="32"/>
      <c r="DJ663" s="32"/>
      <c r="DK663" s="32"/>
      <c r="DL663" s="32"/>
      <c r="DM663" s="32"/>
      <c r="DN663" s="32"/>
      <c r="DO663" s="32"/>
      <c r="DP663" s="32"/>
      <c r="DQ663" s="32"/>
      <c r="DR663" s="32"/>
      <c r="DS663" s="32"/>
    </row>
    <row r="664" spans="31:123" x14ac:dyDescent="0.2"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  <c r="DB664" s="32"/>
      <c r="DC664" s="32"/>
      <c r="DD664" s="32"/>
      <c r="DE664" s="32"/>
      <c r="DF664" s="32"/>
      <c r="DG664" s="32"/>
      <c r="DH664" s="32"/>
      <c r="DI664" s="32"/>
      <c r="DJ664" s="32"/>
      <c r="DK664" s="32"/>
      <c r="DL664" s="32"/>
      <c r="DM664" s="32"/>
      <c r="DN664" s="32"/>
      <c r="DO664" s="32"/>
      <c r="DP664" s="32"/>
      <c r="DQ664" s="32"/>
      <c r="DR664" s="32"/>
      <c r="DS664" s="32"/>
    </row>
    <row r="665" spans="31:123" x14ac:dyDescent="0.2"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  <c r="CZ665" s="32"/>
      <c r="DA665" s="32"/>
      <c r="DB665" s="32"/>
      <c r="DC665" s="32"/>
      <c r="DD665" s="32"/>
      <c r="DE665" s="32"/>
      <c r="DF665" s="32"/>
      <c r="DG665" s="32"/>
      <c r="DH665" s="32"/>
      <c r="DI665" s="32"/>
      <c r="DJ665" s="32"/>
      <c r="DK665" s="32"/>
      <c r="DL665" s="32"/>
      <c r="DM665" s="32"/>
      <c r="DN665" s="32"/>
      <c r="DO665" s="32"/>
      <c r="DP665" s="32"/>
      <c r="DQ665" s="32"/>
      <c r="DR665" s="32"/>
      <c r="DS665" s="32"/>
    </row>
    <row r="666" spans="31:123" x14ac:dyDescent="0.2"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  <c r="DB666" s="32"/>
      <c r="DC666" s="32"/>
      <c r="DD666" s="32"/>
      <c r="DE666" s="32"/>
      <c r="DF666" s="32"/>
      <c r="DG666" s="32"/>
      <c r="DH666" s="32"/>
      <c r="DI666" s="32"/>
      <c r="DJ666" s="32"/>
      <c r="DK666" s="32"/>
      <c r="DL666" s="32"/>
      <c r="DM666" s="32"/>
      <c r="DN666" s="32"/>
      <c r="DO666" s="32"/>
      <c r="DP666" s="32"/>
      <c r="DQ666" s="32"/>
      <c r="DR666" s="32"/>
      <c r="DS666" s="32"/>
    </row>
    <row r="667" spans="31:123" x14ac:dyDescent="0.2"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  <c r="CZ667" s="32"/>
      <c r="DA667" s="32"/>
      <c r="DB667" s="32"/>
      <c r="DC667" s="32"/>
      <c r="DD667" s="32"/>
      <c r="DE667" s="32"/>
      <c r="DF667" s="32"/>
      <c r="DG667" s="32"/>
      <c r="DH667" s="32"/>
      <c r="DI667" s="32"/>
      <c r="DJ667" s="32"/>
      <c r="DK667" s="32"/>
      <c r="DL667" s="32"/>
      <c r="DM667" s="32"/>
      <c r="DN667" s="32"/>
      <c r="DO667" s="32"/>
      <c r="DP667" s="32"/>
      <c r="DQ667" s="32"/>
      <c r="DR667" s="32"/>
      <c r="DS667" s="32"/>
    </row>
    <row r="668" spans="31:123" x14ac:dyDescent="0.2"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  <c r="DB668" s="32"/>
      <c r="DC668" s="32"/>
      <c r="DD668" s="32"/>
      <c r="DE668" s="32"/>
      <c r="DF668" s="32"/>
      <c r="DG668" s="32"/>
      <c r="DH668" s="32"/>
      <c r="DI668" s="32"/>
      <c r="DJ668" s="32"/>
      <c r="DK668" s="32"/>
      <c r="DL668" s="32"/>
      <c r="DM668" s="32"/>
      <c r="DN668" s="32"/>
      <c r="DO668" s="32"/>
      <c r="DP668" s="32"/>
      <c r="DQ668" s="32"/>
      <c r="DR668" s="32"/>
      <c r="DS668" s="32"/>
    </row>
    <row r="669" spans="31:123" x14ac:dyDescent="0.2"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  <c r="CZ669" s="32"/>
      <c r="DA669" s="32"/>
      <c r="DB669" s="32"/>
      <c r="DC669" s="32"/>
      <c r="DD669" s="32"/>
      <c r="DE669" s="32"/>
      <c r="DF669" s="32"/>
      <c r="DG669" s="32"/>
      <c r="DH669" s="32"/>
      <c r="DI669" s="32"/>
      <c r="DJ669" s="32"/>
      <c r="DK669" s="32"/>
      <c r="DL669" s="32"/>
      <c r="DM669" s="32"/>
      <c r="DN669" s="32"/>
      <c r="DO669" s="32"/>
      <c r="DP669" s="32"/>
      <c r="DQ669" s="32"/>
      <c r="DR669" s="32"/>
      <c r="DS669" s="32"/>
    </row>
    <row r="670" spans="31:123" x14ac:dyDescent="0.2"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  <c r="DB670" s="32"/>
      <c r="DC670" s="32"/>
      <c r="DD670" s="32"/>
      <c r="DE670" s="32"/>
      <c r="DF670" s="32"/>
      <c r="DG670" s="32"/>
      <c r="DH670" s="32"/>
      <c r="DI670" s="32"/>
      <c r="DJ670" s="32"/>
      <c r="DK670" s="32"/>
      <c r="DL670" s="32"/>
      <c r="DM670" s="32"/>
      <c r="DN670" s="32"/>
      <c r="DO670" s="32"/>
      <c r="DP670" s="32"/>
      <c r="DQ670" s="32"/>
      <c r="DR670" s="32"/>
      <c r="DS670" s="32"/>
    </row>
    <row r="671" spans="31:123" x14ac:dyDescent="0.2"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  <c r="CZ671" s="32"/>
      <c r="DA671" s="32"/>
      <c r="DB671" s="32"/>
      <c r="DC671" s="32"/>
      <c r="DD671" s="32"/>
      <c r="DE671" s="32"/>
      <c r="DF671" s="32"/>
      <c r="DG671" s="32"/>
      <c r="DH671" s="32"/>
      <c r="DI671" s="32"/>
      <c r="DJ671" s="32"/>
      <c r="DK671" s="32"/>
      <c r="DL671" s="32"/>
      <c r="DM671" s="32"/>
      <c r="DN671" s="32"/>
      <c r="DO671" s="32"/>
      <c r="DP671" s="32"/>
      <c r="DQ671" s="32"/>
      <c r="DR671" s="32"/>
      <c r="DS671" s="32"/>
    </row>
    <row r="672" spans="31:123" x14ac:dyDescent="0.2"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  <c r="DB672" s="32"/>
      <c r="DC672" s="32"/>
      <c r="DD672" s="32"/>
      <c r="DE672" s="32"/>
      <c r="DF672" s="32"/>
      <c r="DG672" s="32"/>
      <c r="DH672" s="32"/>
      <c r="DI672" s="32"/>
      <c r="DJ672" s="32"/>
      <c r="DK672" s="32"/>
      <c r="DL672" s="32"/>
      <c r="DM672" s="32"/>
      <c r="DN672" s="32"/>
      <c r="DO672" s="32"/>
      <c r="DP672" s="32"/>
      <c r="DQ672" s="32"/>
      <c r="DR672" s="32"/>
      <c r="DS672" s="32"/>
    </row>
    <row r="673" spans="31:123" x14ac:dyDescent="0.2"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  <c r="CZ673" s="32"/>
      <c r="DA673" s="32"/>
      <c r="DB673" s="32"/>
      <c r="DC673" s="32"/>
      <c r="DD673" s="32"/>
      <c r="DE673" s="32"/>
      <c r="DF673" s="32"/>
      <c r="DG673" s="32"/>
      <c r="DH673" s="32"/>
      <c r="DI673" s="32"/>
      <c r="DJ673" s="32"/>
      <c r="DK673" s="32"/>
      <c r="DL673" s="32"/>
      <c r="DM673" s="32"/>
      <c r="DN673" s="32"/>
      <c r="DO673" s="32"/>
      <c r="DP673" s="32"/>
      <c r="DQ673" s="32"/>
      <c r="DR673" s="32"/>
      <c r="DS673" s="32"/>
    </row>
    <row r="674" spans="31:123" x14ac:dyDescent="0.2"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  <c r="DB674" s="32"/>
      <c r="DC674" s="32"/>
      <c r="DD674" s="32"/>
      <c r="DE674" s="32"/>
      <c r="DF674" s="32"/>
      <c r="DG674" s="32"/>
      <c r="DH674" s="32"/>
      <c r="DI674" s="32"/>
      <c r="DJ674" s="32"/>
      <c r="DK674" s="32"/>
      <c r="DL674" s="32"/>
      <c r="DM674" s="32"/>
      <c r="DN674" s="32"/>
      <c r="DO674" s="32"/>
      <c r="DP674" s="32"/>
      <c r="DQ674" s="32"/>
      <c r="DR674" s="32"/>
      <c r="DS674" s="32"/>
    </row>
    <row r="675" spans="31:123" x14ac:dyDescent="0.2"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  <c r="CZ675" s="32"/>
      <c r="DA675" s="32"/>
      <c r="DB675" s="32"/>
      <c r="DC675" s="32"/>
      <c r="DD675" s="32"/>
      <c r="DE675" s="32"/>
      <c r="DF675" s="32"/>
      <c r="DG675" s="32"/>
      <c r="DH675" s="32"/>
      <c r="DI675" s="32"/>
      <c r="DJ675" s="32"/>
      <c r="DK675" s="32"/>
      <c r="DL675" s="32"/>
      <c r="DM675" s="32"/>
      <c r="DN675" s="32"/>
      <c r="DO675" s="32"/>
      <c r="DP675" s="32"/>
      <c r="DQ675" s="32"/>
      <c r="DR675" s="32"/>
      <c r="DS675" s="32"/>
    </row>
    <row r="676" spans="31:123" x14ac:dyDescent="0.2"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  <c r="DB676" s="32"/>
      <c r="DC676" s="32"/>
      <c r="DD676" s="32"/>
      <c r="DE676" s="32"/>
      <c r="DF676" s="32"/>
      <c r="DG676" s="32"/>
      <c r="DH676" s="32"/>
      <c r="DI676" s="32"/>
      <c r="DJ676" s="32"/>
      <c r="DK676" s="32"/>
      <c r="DL676" s="32"/>
      <c r="DM676" s="32"/>
      <c r="DN676" s="32"/>
      <c r="DO676" s="32"/>
      <c r="DP676" s="32"/>
      <c r="DQ676" s="32"/>
      <c r="DR676" s="32"/>
      <c r="DS676" s="32"/>
    </row>
    <row r="677" spans="31:123" x14ac:dyDescent="0.2"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  <c r="CZ677" s="32"/>
      <c r="DA677" s="32"/>
      <c r="DB677" s="32"/>
      <c r="DC677" s="32"/>
      <c r="DD677" s="32"/>
      <c r="DE677" s="32"/>
      <c r="DF677" s="32"/>
      <c r="DG677" s="32"/>
      <c r="DH677" s="32"/>
      <c r="DI677" s="32"/>
      <c r="DJ677" s="32"/>
      <c r="DK677" s="32"/>
      <c r="DL677" s="32"/>
      <c r="DM677" s="32"/>
      <c r="DN677" s="32"/>
      <c r="DO677" s="32"/>
      <c r="DP677" s="32"/>
      <c r="DQ677" s="32"/>
      <c r="DR677" s="32"/>
      <c r="DS677" s="32"/>
    </row>
    <row r="678" spans="31:123" x14ac:dyDescent="0.2"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  <c r="DB678" s="32"/>
      <c r="DC678" s="32"/>
      <c r="DD678" s="32"/>
      <c r="DE678" s="32"/>
      <c r="DF678" s="32"/>
      <c r="DG678" s="32"/>
      <c r="DH678" s="32"/>
      <c r="DI678" s="32"/>
      <c r="DJ678" s="32"/>
      <c r="DK678" s="32"/>
      <c r="DL678" s="32"/>
      <c r="DM678" s="32"/>
      <c r="DN678" s="32"/>
      <c r="DO678" s="32"/>
      <c r="DP678" s="32"/>
      <c r="DQ678" s="32"/>
      <c r="DR678" s="32"/>
      <c r="DS678" s="32"/>
    </row>
    <row r="679" spans="31:123" x14ac:dyDescent="0.2"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  <c r="CZ679" s="32"/>
      <c r="DA679" s="32"/>
      <c r="DB679" s="32"/>
      <c r="DC679" s="32"/>
      <c r="DD679" s="32"/>
      <c r="DE679" s="32"/>
      <c r="DF679" s="32"/>
      <c r="DG679" s="32"/>
      <c r="DH679" s="32"/>
      <c r="DI679" s="32"/>
      <c r="DJ679" s="32"/>
      <c r="DK679" s="32"/>
      <c r="DL679" s="32"/>
      <c r="DM679" s="32"/>
      <c r="DN679" s="32"/>
      <c r="DO679" s="32"/>
      <c r="DP679" s="32"/>
      <c r="DQ679" s="32"/>
      <c r="DR679" s="32"/>
      <c r="DS679" s="32"/>
    </row>
    <row r="680" spans="31:123" x14ac:dyDescent="0.2"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  <c r="DB680" s="32"/>
      <c r="DC680" s="32"/>
      <c r="DD680" s="32"/>
      <c r="DE680" s="32"/>
      <c r="DF680" s="32"/>
      <c r="DG680" s="32"/>
      <c r="DH680" s="32"/>
      <c r="DI680" s="32"/>
      <c r="DJ680" s="32"/>
      <c r="DK680" s="32"/>
      <c r="DL680" s="32"/>
      <c r="DM680" s="32"/>
      <c r="DN680" s="32"/>
      <c r="DO680" s="32"/>
      <c r="DP680" s="32"/>
      <c r="DQ680" s="32"/>
      <c r="DR680" s="32"/>
      <c r="DS680" s="32"/>
    </row>
    <row r="681" spans="31:123" x14ac:dyDescent="0.2"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  <c r="CZ681" s="32"/>
      <c r="DA681" s="32"/>
      <c r="DB681" s="32"/>
      <c r="DC681" s="32"/>
      <c r="DD681" s="32"/>
      <c r="DE681" s="32"/>
      <c r="DF681" s="32"/>
      <c r="DG681" s="32"/>
      <c r="DH681" s="32"/>
      <c r="DI681" s="32"/>
      <c r="DJ681" s="32"/>
      <c r="DK681" s="32"/>
      <c r="DL681" s="32"/>
      <c r="DM681" s="32"/>
      <c r="DN681" s="32"/>
      <c r="DO681" s="32"/>
      <c r="DP681" s="32"/>
      <c r="DQ681" s="32"/>
      <c r="DR681" s="32"/>
      <c r="DS681" s="32"/>
    </row>
    <row r="682" spans="31:123" x14ac:dyDescent="0.2"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  <c r="DB682" s="32"/>
      <c r="DC682" s="32"/>
      <c r="DD682" s="32"/>
      <c r="DE682" s="32"/>
      <c r="DF682" s="32"/>
      <c r="DG682" s="32"/>
      <c r="DH682" s="32"/>
      <c r="DI682" s="32"/>
      <c r="DJ682" s="32"/>
      <c r="DK682" s="32"/>
      <c r="DL682" s="32"/>
      <c r="DM682" s="32"/>
      <c r="DN682" s="32"/>
      <c r="DO682" s="32"/>
      <c r="DP682" s="32"/>
      <c r="DQ682" s="32"/>
      <c r="DR682" s="32"/>
      <c r="DS682" s="32"/>
    </row>
    <row r="683" spans="31:123" x14ac:dyDescent="0.2"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  <c r="CZ683" s="32"/>
      <c r="DA683" s="32"/>
      <c r="DB683" s="32"/>
      <c r="DC683" s="32"/>
      <c r="DD683" s="32"/>
      <c r="DE683" s="32"/>
      <c r="DF683" s="32"/>
      <c r="DG683" s="32"/>
      <c r="DH683" s="32"/>
      <c r="DI683" s="32"/>
      <c r="DJ683" s="32"/>
      <c r="DK683" s="32"/>
      <c r="DL683" s="32"/>
      <c r="DM683" s="32"/>
      <c r="DN683" s="32"/>
      <c r="DO683" s="32"/>
      <c r="DP683" s="32"/>
      <c r="DQ683" s="32"/>
      <c r="DR683" s="32"/>
      <c r="DS683" s="32"/>
    </row>
    <row r="684" spans="31:123" x14ac:dyDescent="0.2"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  <c r="DB684" s="32"/>
      <c r="DC684" s="32"/>
      <c r="DD684" s="32"/>
      <c r="DE684" s="32"/>
      <c r="DF684" s="32"/>
      <c r="DG684" s="32"/>
      <c r="DH684" s="32"/>
      <c r="DI684" s="32"/>
      <c r="DJ684" s="32"/>
      <c r="DK684" s="32"/>
      <c r="DL684" s="32"/>
      <c r="DM684" s="32"/>
      <c r="DN684" s="32"/>
      <c r="DO684" s="32"/>
      <c r="DP684" s="32"/>
      <c r="DQ684" s="32"/>
      <c r="DR684" s="32"/>
      <c r="DS684" s="32"/>
    </row>
    <row r="685" spans="31:123" x14ac:dyDescent="0.2"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  <c r="CZ685" s="32"/>
      <c r="DA685" s="32"/>
      <c r="DB685" s="32"/>
      <c r="DC685" s="32"/>
      <c r="DD685" s="32"/>
      <c r="DE685" s="32"/>
      <c r="DF685" s="32"/>
      <c r="DG685" s="32"/>
      <c r="DH685" s="32"/>
      <c r="DI685" s="32"/>
      <c r="DJ685" s="32"/>
      <c r="DK685" s="32"/>
      <c r="DL685" s="32"/>
      <c r="DM685" s="32"/>
      <c r="DN685" s="32"/>
      <c r="DO685" s="32"/>
      <c r="DP685" s="32"/>
      <c r="DQ685" s="32"/>
      <c r="DR685" s="32"/>
      <c r="DS685" s="32"/>
    </row>
    <row r="686" spans="31:123" x14ac:dyDescent="0.2"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  <c r="DB686" s="32"/>
      <c r="DC686" s="32"/>
      <c r="DD686" s="32"/>
      <c r="DE686" s="32"/>
      <c r="DF686" s="32"/>
      <c r="DG686" s="32"/>
      <c r="DH686" s="32"/>
      <c r="DI686" s="32"/>
      <c r="DJ686" s="32"/>
      <c r="DK686" s="32"/>
      <c r="DL686" s="32"/>
      <c r="DM686" s="32"/>
      <c r="DN686" s="32"/>
      <c r="DO686" s="32"/>
      <c r="DP686" s="32"/>
      <c r="DQ686" s="32"/>
      <c r="DR686" s="32"/>
      <c r="DS686" s="32"/>
    </row>
    <row r="687" spans="31:123" x14ac:dyDescent="0.2"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  <c r="CZ687" s="32"/>
      <c r="DA687" s="32"/>
      <c r="DB687" s="32"/>
      <c r="DC687" s="32"/>
      <c r="DD687" s="32"/>
      <c r="DE687" s="32"/>
      <c r="DF687" s="32"/>
      <c r="DG687" s="32"/>
      <c r="DH687" s="32"/>
      <c r="DI687" s="32"/>
      <c r="DJ687" s="32"/>
      <c r="DK687" s="32"/>
      <c r="DL687" s="32"/>
      <c r="DM687" s="32"/>
      <c r="DN687" s="32"/>
      <c r="DO687" s="32"/>
      <c r="DP687" s="32"/>
      <c r="DQ687" s="32"/>
      <c r="DR687" s="32"/>
      <c r="DS687" s="32"/>
    </row>
    <row r="688" spans="31:123" x14ac:dyDescent="0.2"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  <c r="DB688" s="32"/>
      <c r="DC688" s="32"/>
      <c r="DD688" s="32"/>
      <c r="DE688" s="32"/>
      <c r="DF688" s="32"/>
      <c r="DG688" s="32"/>
      <c r="DH688" s="32"/>
      <c r="DI688" s="32"/>
      <c r="DJ688" s="32"/>
      <c r="DK688" s="32"/>
      <c r="DL688" s="32"/>
      <c r="DM688" s="32"/>
      <c r="DN688" s="32"/>
      <c r="DO688" s="32"/>
      <c r="DP688" s="32"/>
      <c r="DQ688" s="32"/>
      <c r="DR688" s="32"/>
      <c r="DS688" s="32"/>
    </row>
    <row r="689" spans="31:123" x14ac:dyDescent="0.2"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  <c r="CZ689" s="32"/>
      <c r="DA689" s="32"/>
      <c r="DB689" s="32"/>
      <c r="DC689" s="32"/>
      <c r="DD689" s="32"/>
      <c r="DE689" s="32"/>
      <c r="DF689" s="32"/>
      <c r="DG689" s="32"/>
      <c r="DH689" s="32"/>
      <c r="DI689" s="32"/>
      <c r="DJ689" s="32"/>
      <c r="DK689" s="32"/>
      <c r="DL689" s="32"/>
      <c r="DM689" s="32"/>
      <c r="DN689" s="32"/>
      <c r="DO689" s="32"/>
      <c r="DP689" s="32"/>
      <c r="DQ689" s="32"/>
      <c r="DR689" s="32"/>
      <c r="DS689" s="32"/>
    </row>
    <row r="690" spans="31:123" x14ac:dyDescent="0.2"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  <c r="CZ690" s="32"/>
      <c r="DA690" s="32"/>
      <c r="DB690" s="32"/>
      <c r="DC690" s="32"/>
      <c r="DD690" s="32"/>
      <c r="DE690" s="32"/>
      <c r="DF690" s="32"/>
      <c r="DG690" s="32"/>
      <c r="DH690" s="32"/>
      <c r="DI690" s="32"/>
      <c r="DJ690" s="32"/>
      <c r="DK690" s="32"/>
      <c r="DL690" s="32"/>
      <c r="DM690" s="32"/>
      <c r="DN690" s="32"/>
      <c r="DO690" s="32"/>
      <c r="DP690" s="32"/>
      <c r="DQ690" s="32"/>
      <c r="DR690" s="32"/>
      <c r="DS690" s="32"/>
    </row>
    <row r="691" spans="31:123" x14ac:dyDescent="0.2"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  <c r="CZ691" s="32"/>
      <c r="DA691" s="32"/>
      <c r="DB691" s="32"/>
      <c r="DC691" s="32"/>
      <c r="DD691" s="32"/>
      <c r="DE691" s="32"/>
      <c r="DF691" s="32"/>
      <c r="DG691" s="32"/>
      <c r="DH691" s="32"/>
      <c r="DI691" s="32"/>
      <c r="DJ691" s="32"/>
      <c r="DK691" s="32"/>
      <c r="DL691" s="32"/>
      <c r="DM691" s="32"/>
      <c r="DN691" s="32"/>
      <c r="DO691" s="32"/>
      <c r="DP691" s="32"/>
      <c r="DQ691" s="32"/>
      <c r="DR691" s="32"/>
      <c r="DS691" s="32"/>
    </row>
    <row r="692" spans="31:123" x14ac:dyDescent="0.2"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  <c r="CZ692" s="32"/>
      <c r="DA692" s="32"/>
      <c r="DB692" s="32"/>
      <c r="DC692" s="32"/>
      <c r="DD692" s="32"/>
      <c r="DE692" s="32"/>
      <c r="DF692" s="32"/>
      <c r="DG692" s="32"/>
      <c r="DH692" s="32"/>
      <c r="DI692" s="32"/>
      <c r="DJ692" s="32"/>
      <c r="DK692" s="32"/>
      <c r="DL692" s="32"/>
      <c r="DM692" s="32"/>
      <c r="DN692" s="32"/>
      <c r="DO692" s="32"/>
      <c r="DP692" s="32"/>
      <c r="DQ692" s="32"/>
      <c r="DR692" s="32"/>
      <c r="DS692" s="32"/>
    </row>
    <row r="693" spans="31:123" x14ac:dyDescent="0.2"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  <c r="CZ693" s="32"/>
      <c r="DA693" s="32"/>
      <c r="DB693" s="32"/>
      <c r="DC693" s="32"/>
      <c r="DD693" s="32"/>
      <c r="DE693" s="32"/>
      <c r="DF693" s="32"/>
      <c r="DG693" s="32"/>
      <c r="DH693" s="32"/>
      <c r="DI693" s="32"/>
      <c r="DJ693" s="32"/>
      <c r="DK693" s="32"/>
      <c r="DL693" s="32"/>
      <c r="DM693" s="32"/>
      <c r="DN693" s="32"/>
      <c r="DO693" s="32"/>
      <c r="DP693" s="32"/>
      <c r="DQ693" s="32"/>
      <c r="DR693" s="32"/>
      <c r="DS693" s="32"/>
    </row>
    <row r="694" spans="31:123" x14ac:dyDescent="0.2"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  <c r="CZ694" s="32"/>
      <c r="DA694" s="32"/>
      <c r="DB694" s="32"/>
      <c r="DC694" s="32"/>
      <c r="DD694" s="32"/>
      <c r="DE694" s="32"/>
      <c r="DF694" s="32"/>
      <c r="DG694" s="32"/>
      <c r="DH694" s="32"/>
      <c r="DI694" s="32"/>
      <c r="DJ694" s="32"/>
      <c r="DK694" s="32"/>
      <c r="DL694" s="32"/>
      <c r="DM694" s="32"/>
      <c r="DN694" s="32"/>
      <c r="DO694" s="32"/>
      <c r="DP694" s="32"/>
      <c r="DQ694" s="32"/>
      <c r="DR694" s="32"/>
      <c r="DS694" s="32"/>
    </row>
    <row r="695" spans="31:123" x14ac:dyDescent="0.2"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  <c r="CZ695" s="32"/>
      <c r="DA695" s="32"/>
      <c r="DB695" s="32"/>
      <c r="DC695" s="32"/>
      <c r="DD695" s="32"/>
      <c r="DE695" s="32"/>
      <c r="DF695" s="32"/>
      <c r="DG695" s="32"/>
      <c r="DH695" s="32"/>
      <c r="DI695" s="32"/>
      <c r="DJ695" s="32"/>
      <c r="DK695" s="32"/>
      <c r="DL695" s="32"/>
      <c r="DM695" s="32"/>
      <c r="DN695" s="32"/>
      <c r="DO695" s="32"/>
      <c r="DP695" s="32"/>
      <c r="DQ695" s="32"/>
      <c r="DR695" s="32"/>
      <c r="DS695" s="32"/>
    </row>
    <row r="696" spans="31:123" x14ac:dyDescent="0.2"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  <c r="DB696" s="32"/>
      <c r="DC696" s="32"/>
      <c r="DD696" s="32"/>
      <c r="DE696" s="32"/>
      <c r="DF696" s="32"/>
      <c r="DG696" s="32"/>
      <c r="DH696" s="32"/>
      <c r="DI696" s="32"/>
      <c r="DJ696" s="32"/>
      <c r="DK696" s="32"/>
      <c r="DL696" s="32"/>
      <c r="DM696" s="32"/>
      <c r="DN696" s="32"/>
      <c r="DO696" s="32"/>
      <c r="DP696" s="32"/>
      <c r="DQ696" s="32"/>
      <c r="DR696" s="32"/>
      <c r="DS696" s="32"/>
    </row>
    <row r="697" spans="31:123" x14ac:dyDescent="0.2"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  <c r="CZ697" s="32"/>
      <c r="DA697" s="32"/>
      <c r="DB697" s="32"/>
      <c r="DC697" s="32"/>
      <c r="DD697" s="32"/>
      <c r="DE697" s="32"/>
      <c r="DF697" s="32"/>
      <c r="DG697" s="32"/>
      <c r="DH697" s="32"/>
      <c r="DI697" s="32"/>
      <c r="DJ697" s="32"/>
      <c r="DK697" s="32"/>
      <c r="DL697" s="32"/>
      <c r="DM697" s="32"/>
      <c r="DN697" s="32"/>
      <c r="DO697" s="32"/>
      <c r="DP697" s="32"/>
      <c r="DQ697" s="32"/>
      <c r="DR697" s="32"/>
      <c r="DS697" s="32"/>
    </row>
    <row r="698" spans="31:123" x14ac:dyDescent="0.2"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  <c r="DB698" s="32"/>
      <c r="DC698" s="32"/>
      <c r="DD698" s="32"/>
      <c r="DE698" s="32"/>
      <c r="DF698" s="32"/>
      <c r="DG698" s="32"/>
      <c r="DH698" s="32"/>
      <c r="DI698" s="32"/>
      <c r="DJ698" s="32"/>
      <c r="DK698" s="32"/>
      <c r="DL698" s="32"/>
      <c r="DM698" s="32"/>
      <c r="DN698" s="32"/>
      <c r="DO698" s="32"/>
      <c r="DP698" s="32"/>
      <c r="DQ698" s="32"/>
      <c r="DR698" s="32"/>
      <c r="DS698" s="32"/>
    </row>
    <row r="699" spans="31:123" x14ac:dyDescent="0.2"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  <c r="CZ699" s="32"/>
      <c r="DA699" s="32"/>
      <c r="DB699" s="32"/>
      <c r="DC699" s="32"/>
      <c r="DD699" s="32"/>
      <c r="DE699" s="32"/>
      <c r="DF699" s="32"/>
      <c r="DG699" s="32"/>
      <c r="DH699" s="32"/>
      <c r="DI699" s="32"/>
      <c r="DJ699" s="32"/>
      <c r="DK699" s="32"/>
      <c r="DL699" s="32"/>
      <c r="DM699" s="32"/>
      <c r="DN699" s="32"/>
      <c r="DO699" s="32"/>
      <c r="DP699" s="32"/>
      <c r="DQ699" s="32"/>
      <c r="DR699" s="32"/>
      <c r="DS699" s="32"/>
    </row>
    <row r="700" spans="31:123" x14ac:dyDescent="0.2"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  <c r="DB700" s="32"/>
      <c r="DC700" s="32"/>
      <c r="DD700" s="32"/>
      <c r="DE700" s="32"/>
      <c r="DF700" s="32"/>
      <c r="DG700" s="32"/>
      <c r="DH700" s="32"/>
      <c r="DI700" s="32"/>
      <c r="DJ700" s="32"/>
      <c r="DK700" s="32"/>
      <c r="DL700" s="32"/>
      <c r="DM700" s="32"/>
      <c r="DN700" s="32"/>
      <c r="DO700" s="32"/>
      <c r="DP700" s="32"/>
      <c r="DQ700" s="32"/>
      <c r="DR700" s="32"/>
      <c r="DS700" s="32"/>
    </row>
    <row r="701" spans="31:123" x14ac:dyDescent="0.2"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  <c r="CZ701" s="32"/>
      <c r="DA701" s="32"/>
      <c r="DB701" s="32"/>
      <c r="DC701" s="32"/>
      <c r="DD701" s="32"/>
      <c r="DE701" s="32"/>
      <c r="DF701" s="32"/>
      <c r="DG701" s="32"/>
      <c r="DH701" s="32"/>
      <c r="DI701" s="32"/>
      <c r="DJ701" s="32"/>
      <c r="DK701" s="32"/>
      <c r="DL701" s="32"/>
      <c r="DM701" s="32"/>
      <c r="DN701" s="32"/>
      <c r="DO701" s="32"/>
      <c r="DP701" s="32"/>
      <c r="DQ701" s="32"/>
      <c r="DR701" s="32"/>
      <c r="DS701" s="32"/>
    </row>
    <row r="702" spans="31:123" x14ac:dyDescent="0.2"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  <c r="DB702" s="32"/>
      <c r="DC702" s="32"/>
      <c r="DD702" s="32"/>
      <c r="DE702" s="32"/>
      <c r="DF702" s="32"/>
      <c r="DG702" s="32"/>
      <c r="DH702" s="32"/>
      <c r="DI702" s="32"/>
      <c r="DJ702" s="32"/>
      <c r="DK702" s="32"/>
      <c r="DL702" s="32"/>
      <c r="DM702" s="32"/>
      <c r="DN702" s="32"/>
      <c r="DO702" s="32"/>
      <c r="DP702" s="32"/>
      <c r="DQ702" s="32"/>
      <c r="DR702" s="32"/>
      <c r="DS702" s="32"/>
    </row>
    <row r="703" spans="31:123" x14ac:dyDescent="0.2"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  <c r="CZ703" s="32"/>
      <c r="DA703" s="32"/>
      <c r="DB703" s="32"/>
      <c r="DC703" s="32"/>
      <c r="DD703" s="32"/>
      <c r="DE703" s="32"/>
      <c r="DF703" s="32"/>
      <c r="DG703" s="32"/>
      <c r="DH703" s="32"/>
      <c r="DI703" s="32"/>
      <c r="DJ703" s="32"/>
      <c r="DK703" s="32"/>
      <c r="DL703" s="32"/>
      <c r="DM703" s="32"/>
      <c r="DN703" s="32"/>
      <c r="DO703" s="32"/>
      <c r="DP703" s="32"/>
      <c r="DQ703" s="32"/>
      <c r="DR703" s="32"/>
      <c r="DS703" s="32"/>
    </row>
    <row r="704" spans="31:123" x14ac:dyDescent="0.2"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  <c r="DB704" s="32"/>
      <c r="DC704" s="32"/>
      <c r="DD704" s="32"/>
      <c r="DE704" s="32"/>
      <c r="DF704" s="32"/>
      <c r="DG704" s="32"/>
      <c r="DH704" s="32"/>
      <c r="DI704" s="32"/>
      <c r="DJ704" s="32"/>
      <c r="DK704" s="32"/>
      <c r="DL704" s="32"/>
      <c r="DM704" s="32"/>
      <c r="DN704" s="32"/>
      <c r="DO704" s="32"/>
      <c r="DP704" s="32"/>
      <c r="DQ704" s="32"/>
      <c r="DR704" s="32"/>
      <c r="DS704" s="32"/>
    </row>
    <row r="705" spans="31:123" x14ac:dyDescent="0.2"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  <c r="CZ705" s="32"/>
      <c r="DA705" s="32"/>
      <c r="DB705" s="32"/>
      <c r="DC705" s="32"/>
      <c r="DD705" s="32"/>
      <c r="DE705" s="32"/>
      <c r="DF705" s="32"/>
      <c r="DG705" s="32"/>
      <c r="DH705" s="32"/>
      <c r="DI705" s="32"/>
      <c r="DJ705" s="32"/>
      <c r="DK705" s="32"/>
      <c r="DL705" s="32"/>
      <c r="DM705" s="32"/>
      <c r="DN705" s="32"/>
      <c r="DO705" s="32"/>
      <c r="DP705" s="32"/>
      <c r="DQ705" s="32"/>
      <c r="DR705" s="32"/>
      <c r="DS705" s="32"/>
    </row>
    <row r="706" spans="31:123" x14ac:dyDescent="0.2"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  <c r="DB706" s="32"/>
      <c r="DC706" s="32"/>
      <c r="DD706" s="32"/>
      <c r="DE706" s="32"/>
      <c r="DF706" s="32"/>
      <c r="DG706" s="32"/>
      <c r="DH706" s="32"/>
      <c r="DI706" s="32"/>
      <c r="DJ706" s="32"/>
      <c r="DK706" s="32"/>
      <c r="DL706" s="32"/>
      <c r="DM706" s="32"/>
      <c r="DN706" s="32"/>
      <c r="DO706" s="32"/>
      <c r="DP706" s="32"/>
      <c r="DQ706" s="32"/>
      <c r="DR706" s="32"/>
      <c r="DS706" s="32"/>
    </row>
    <row r="707" spans="31:123" x14ac:dyDescent="0.2"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  <c r="CZ707" s="32"/>
      <c r="DA707" s="32"/>
      <c r="DB707" s="32"/>
      <c r="DC707" s="32"/>
      <c r="DD707" s="32"/>
      <c r="DE707" s="32"/>
      <c r="DF707" s="32"/>
      <c r="DG707" s="32"/>
      <c r="DH707" s="32"/>
      <c r="DI707" s="32"/>
      <c r="DJ707" s="32"/>
      <c r="DK707" s="32"/>
      <c r="DL707" s="32"/>
      <c r="DM707" s="32"/>
      <c r="DN707" s="32"/>
      <c r="DO707" s="32"/>
      <c r="DP707" s="32"/>
      <c r="DQ707" s="32"/>
      <c r="DR707" s="32"/>
      <c r="DS707" s="32"/>
    </row>
    <row r="708" spans="31:123" x14ac:dyDescent="0.2"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  <c r="DB708" s="32"/>
      <c r="DC708" s="32"/>
      <c r="DD708" s="32"/>
      <c r="DE708" s="32"/>
      <c r="DF708" s="32"/>
      <c r="DG708" s="32"/>
      <c r="DH708" s="32"/>
      <c r="DI708" s="32"/>
      <c r="DJ708" s="32"/>
      <c r="DK708" s="32"/>
      <c r="DL708" s="32"/>
      <c r="DM708" s="32"/>
      <c r="DN708" s="32"/>
      <c r="DO708" s="32"/>
      <c r="DP708" s="32"/>
      <c r="DQ708" s="32"/>
      <c r="DR708" s="32"/>
      <c r="DS708" s="32"/>
    </row>
    <row r="709" spans="31:123" x14ac:dyDescent="0.2"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  <c r="CZ709" s="32"/>
      <c r="DA709" s="32"/>
      <c r="DB709" s="32"/>
      <c r="DC709" s="32"/>
      <c r="DD709" s="32"/>
      <c r="DE709" s="32"/>
      <c r="DF709" s="32"/>
      <c r="DG709" s="32"/>
      <c r="DH709" s="32"/>
      <c r="DI709" s="32"/>
      <c r="DJ709" s="32"/>
      <c r="DK709" s="32"/>
      <c r="DL709" s="32"/>
      <c r="DM709" s="32"/>
      <c r="DN709" s="32"/>
      <c r="DO709" s="32"/>
      <c r="DP709" s="32"/>
      <c r="DQ709" s="32"/>
      <c r="DR709" s="32"/>
      <c r="DS709" s="32"/>
    </row>
    <row r="710" spans="31:123" x14ac:dyDescent="0.2"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  <c r="DB710" s="32"/>
      <c r="DC710" s="32"/>
      <c r="DD710" s="32"/>
      <c r="DE710" s="32"/>
      <c r="DF710" s="32"/>
      <c r="DG710" s="32"/>
      <c r="DH710" s="32"/>
      <c r="DI710" s="32"/>
      <c r="DJ710" s="32"/>
      <c r="DK710" s="32"/>
      <c r="DL710" s="32"/>
      <c r="DM710" s="32"/>
      <c r="DN710" s="32"/>
      <c r="DO710" s="32"/>
      <c r="DP710" s="32"/>
      <c r="DQ710" s="32"/>
      <c r="DR710" s="32"/>
      <c r="DS710" s="32"/>
    </row>
    <row r="711" spans="31:123" x14ac:dyDescent="0.2"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  <c r="CZ711" s="32"/>
      <c r="DA711" s="32"/>
      <c r="DB711" s="32"/>
      <c r="DC711" s="32"/>
      <c r="DD711" s="32"/>
      <c r="DE711" s="32"/>
      <c r="DF711" s="32"/>
      <c r="DG711" s="32"/>
      <c r="DH711" s="32"/>
      <c r="DI711" s="32"/>
      <c r="DJ711" s="32"/>
      <c r="DK711" s="32"/>
      <c r="DL711" s="32"/>
      <c r="DM711" s="32"/>
      <c r="DN711" s="32"/>
      <c r="DO711" s="32"/>
      <c r="DP711" s="32"/>
      <c r="DQ711" s="32"/>
      <c r="DR711" s="32"/>
      <c r="DS711" s="32"/>
    </row>
    <row r="712" spans="31:123" x14ac:dyDescent="0.2"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  <c r="DB712" s="32"/>
      <c r="DC712" s="32"/>
      <c r="DD712" s="32"/>
      <c r="DE712" s="32"/>
      <c r="DF712" s="32"/>
      <c r="DG712" s="32"/>
      <c r="DH712" s="32"/>
      <c r="DI712" s="32"/>
      <c r="DJ712" s="32"/>
      <c r="DK712" s="32"/>
      <c r="DL712" s="32"/>
      <c r="DM712" s="32"/>
      <c r="DN712" s="32"/>
      <c r="DO712" s="32"/>
      <c r="DP712" s="32"/>
      <c r="DQ712" s="32"/>
      <c r="DR712" s="32"/>
      <c r="DS712" s="32"/>
    </row>
    <row r="713" spans="31:123" x14ac:dyDescent="0.2"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  <c r="CZ713" s="32"/>
      <c r="DA713" s="32"/>
      <c r="DB713" s="32"/>
      <c r="DC713" s="32"/>
      <c r="DD713" s="32"/>
      <c r="DE713" s="32"/>
      <c r="DF713" s="32"/>
      <c r="DG713" s="32"/>
      <c r="DH713" s="32"/>
      <c r="DI713" s="32"/>
      <c r="DJ713" s="32"/>
      <c r="DK713" s="32"/>
      <c r="DL713" s="32"/>
      <c r="DM713" s="32"/>
      <c r="DN713" s="32"/>
      <c r="DO713" s="32"/>
      <c r="DP713" s="32"/>
      <c r="DQ713" s="32"/>
      <c r="DR713" s="32"/>
      <c r="DS713" s="32"/>
    </row>
    <row r="714" spans="31:123" x14ac:dyDescent="0.2"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  <c r="DB714" s="32"/>
      <c r="DC714" s="32"/>
      <c r="DD714" s="32"/>
      <c r="DE714" s="32"/>
      <c r="DF714" s="32"/>
      <c r="DG714" s="32"/>
      <c r="DH714" s="32"/>
      <c r="DI714" s="32"/>
      <c r="DJ714" s="32"/>
      <c r="DK714" s="32"/>
      <c r="DL714" s="32"/>
      <c r="DM714" s="32"/>
      <c r="DN714" s="32"/>
      <c r="DO714" s="32"/>
      <c r="DP714" s="32"/>
      <c r="DQ714" s="32"/>
      <c r="DR714" s="32"/>
      <c r="DS714" s="32"/>
    </row>
    <row r="715" spans="31:123" x14ac:dyDescent="0.2"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  <c r="CZ715" s="32"/>
      <c r="DA715" s="32"/>
      <c r="DB715" s="32"/>
      <c r="DC715" s="32"/>
      <c r="DD715" s="32"/>
      <c r="DE715" s="32"/>
      <c r="DF715" s="32"/>
      <c r="DG715" s="32"/>
      <c r="DH715" s="32"/>
      <c r="DI715" s="32"/>
      <c r="DJ715" s="32"/>
      <c r="DK715" s="32"/>
      <c r="DL715" s="32"/>
      <c r="DM715" s="32"/>
      <c r="DN715" s="32"/>
      <c r="DO715" s="32"/>
      <c r="DP715" s="32"/>
      <c r="DQ715" s="32"/>
      <c r="DR715" s="32"/>
      <c r="DS715" s="32"/>
    </row>
    <row r="716" spans="31:123" x14ac:dyDescent="0.2"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  <c r="DB716" s="32"/>
      <c r="DC716" s="32"/>
      <c r="DD716" s="32"/>
      <c r="DE716" s="32"/>
      <c r="DF716" s="32"/>
      <c r="DG716" s="32"/>
      <c r="DH716" s="32"/>
      <c r="DI716" s="32"/>
      <c r="DJ716" s="32"/>
      <c r="DK716" s="32"/>
      <c r="DL716" s="32"/>
      <c r="DM716" s="32"/>
      <c r="DN716" s="32"/>
      <c r="DO716" s="32"/>
      <c r="DP716" s="32"/>
      <c r="DQ716" s="32"/>
      <c r="DR716" s="32"/>
      <c r="DS716" s="32"/>
    </row>
    <row r="717" spans="31:123" x14ac:dyDescent="0.2"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  <c r="CZ717" s="32"/>
      <c r="DA717" s="32"/>
      <c r="DB717" s="32"/>
      <c r="DC717" s="32"/>
      <c r="DD717" s="32"/>
      <c r="DE717" s="32"/>
      <c r="DF717" s="32"/>
      <c r="DG717" s="32"/>
      <c r="DH717" s="32"/>
      <c r="DI717" s="32"/>
      <c r="DJ717" s="32"/>
      <c r="DK717" s="32"/>
      <c r="DL717" s="32"/>
      <c r="DM717" s="32"/>
      <c r="DN717" s="32"/>
      <c r="DO717" s="32"/>
      <c r="DP717" s="32"/>
      <c r="DQ717" s="32"/>
      <c r="DR717" s="32"/>
      <c r="DS717" s="32"/>
    </row>
    <row r="718" spans="31:123" x14ac:dyDescent="0.2"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  <c r="DB718" s="32"/>
      <c r="DC718" s="32"/>
      <c r="DD718" s="32"/>
      <c r="DE718" s="32"/>
      <c r="DF718" s="32"/>
      <c r="DG718" s="32"/>
      <c r="DH718" s="32"/>
      <c r="DI718" s="32"/>
      <c r="DJ718" s="32"/>
      <c r="DK718" s="32"/>
      <c r="DL718" s="32"/>
      <c r="DM718" s="32"/>
      <c r="DN718" s="32"/>
      <c r="DO718" s="32"/>
      <c r="DP718" s="32"/>
      <c r="DQ718" s="32"/>
      <c r="DR718" s="32"/>
      <c r="DS718" s="32"/>
    </row>
    <row r="719" spans="31:123" x14ac:dyDescent="0.2"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  <c r="CZ719" s="32"/>
      <c r="DA719" s="32"/>
      <c r="DB719" s="32"/>
      <c r="DC719" s="32"/>
      <c r="DD719" s="32"/>
      <c r="DE719" s="32"/>
      <c r="DF719" s="32"/>
      <c r="DG719" s="32"/>
      <c r="DH719" s="32"/>
      <c r="DI719" s="32"/>
      <c r="DJ719" s="32"/>
      <c r="DK719" s="32"/>
      <c r="DL719" s="32"/>
      <c r="DM719" s="32"/>
      <c r="DN719" s="32"/>
      <c r="DO719" s="32"/>
      <c r="DP719" s="32"/>
      <c r="DQ719" s="32"/>
      <c r="DR719" s="32"/>
      <c r="DS719" s="32"/>
    </row>
    <row r="720" spans="31:123" x14ac:dyDescent="0.2"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  <c r="DB720" s="32"/>
      <c r="DC720" s="32"/>
      <c r="DD720" s="32"/>
      <c r="DE720" s="32"/>
      <c r="DF720" s="32"/>
      <c r="DG720" s="32"/>
      <c r="DH720" s="32"/>
      <c r="DI720" s="32"/>
      <c r="DJ720" s="32"/>
      <c r="DK720" s="32"/>
      <c r="DL720" s="32"/>
      <c r="DM720" s="32"/>
      <c r="DN720" s="32"/>
      <c r="DO720" s="32"/>
      <c r="DP720" s="32"/>
      <c r="DQ720" s="32"/>
      <c r="DR720" s="32"/>
      <c r="DS720" s="32"/>
    </row>
    <row r="721" spans="31:123" x14ac:dyDescent="0.2"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  <c r="DB721" s="32"/>
      <c r="DC721" s="32"/>
      <c r="DD721" s="32"/>
      <c r="DE721" s="32"/>
      <c r="DF721" s="32"/>
      <c r="DG721" s="32"/>
      <c r="DH721" s="32"/>
      <c r="DI721" s="32"/>
      <c r="DJ721" s="32"/>
      <c r="DK721" s="32"/>
      <c r="DL721" s="32"/>
      <c r="DM721" s="32"/>
      <c r="DN721" s="32"/>
      <c r="DO721" s="32"/>
      <c r="DP721" s="32"/>
      <c r="DQ721" s="32"/>
      <c r="DR721" s="32"/>
      <c r="DS721" s="32"/>
    </row>
    <row r="722" spans="31:123" x14ac:dyDescent="0.2"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  <c r="DB722" s="32"/>
      <c r="DC722" s="32"/>
      <c r="DD722" s="32"/>
      <c r="DE722" s="32"/>
      <c r="DF722" s="32"/>
      <c r="DG722" s="32"/>
      <c r="DH722" s="32"/>
      <c r="DI722" s="32"/>
      <c r="DJ722" s="32"/>
      <c r="DK722" s="32"/>
      <c r="DL722" s="32"/>
      <c r="DM722" s="32"/>
      <c r="DN722" s="32"/>
      <c r="DO722" s="32"/>
      <c r="DP722" s="32"/>
      <c r="DQ722" s="32"/>
      <c r="DR722" s="32"/>
      <c r="DS722" s="32"/>
    </row>
    <row r="723" spans="31:123" x14ac:dyDescent="0.2"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  <c r="DB723" s="32"/>
      <c r="DC723" s="32"/>
      <c r="DD723" s="32"/>
      <c r="DE723" s="32"/>
      <c r="DF723" s="32"/>
      <c r="DG723" s="32"/>
      <c r="DH723" s="32"/>
      <c r="DI723" s="32"/>
      <c r="DJ723" s="32"/>
      <c r="DK723" s="32"/>
      <c r="DL723" s="32"/>
      <c r="DM723" s="32"/>
      <c r="DN723" s="32"/>
      <c r="DO723" s="32"/>
      <c r="DP723" s="32"/>
      <c r="DQ723" s="32"/>
      <c r="DR723" s="32"/>
      <c r="DS723" s="32"/>
    </row>
    <row r="724" spans="31:123" x14ac:dyDescent="0.2"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  <c r="DB724" s="32"/>
      <c r="DC724" s="32"/>
      <c r="DD724" s="32"/>
      <c r="DE724" s="32"/>
      <c r="DF724" s="32"/>
      <c r="DG724" s="32"/>
      <c r="DH724" s="32"/>
      <c r="DI724" s="32"/>
      <c r="DJ724" s="32"/>
      <c r="DK724" s="32"/>
      <c r="DL724" s="32"/>
      <c r="DM724" s="32"/>
      <c r="DN724" s="32"/>
      <c r="DO724" s="32"/>
      <c r="DP724" s="32"/>
      <c r="DQ724" s="32"/>
      <c r="DR724" s="32"/>
      <c r="DS724" s="32"/>
    </row>
    <row r="725" spans="31:123" x14ac:dyDescent="0.2"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  <c r="DB725" s="32"/>
      <c r="DC725" s="32"/>
      <c r="DD725" s="32"/>
      <c r="DE725" s="32"/>
      <c r="DF725" s="32"/>
      <c r="DG725" s="32"/>
      <c r="DH725" s="32"/>
      <c r="DI725" s="32"/>
      <c r="DJ725" s="32"/>
      <c r="DK725" s="32"/>
      <c r="DL725" s="32"/>
      <c r="DM725" s="32"/>
      <c r="DN725" s="32"/>
      <c r="DO725" s="32"/>
      <c r="DP725" s="32"/>
      <c r="DQ725" s="32"/>
      <c r="DR725" s="32"/>
      <c r="DS725" s="32"/>
    </row>
    <row r="726" spans="31:123" x14ac:dyDescent="0.2"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  <c r="DB726" s="32"/>
      <c r="DC726" s="32"/>
      <c r="DD726" s="32"/>
      <c r="DE726" s="32"/>
      <c r="DF726" s="32"/>
      <c r="DG726" s="32"/>
      <c r="DH726" s="32"/>
      <c r="DI726" s="32"/>
      <c r="DJ726" s="32"/>
      <c r="DK726" s="32"/>
      <c r="DL726" s="32"/>
      <c r="DM726" s="32"/>
      <c r="DN726" s="32"/>
      <c r="DO726" s="32"/>
      <c r="DP726" s="32"/>
      <c r="DQ726" s="32"/>
      <c r="DR726" s="32"/>
      <c r="DS726" s="32"/>
    </row>
    <row r="727" spans="31:123" x14ac:dyDescent="0.2"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  <c r="DB727" s="32"/>
      <c r="DC727" s="32"/>
      <c r="DD727" s="32"/>
      <c r="DE727" s="32"/>
      <c r="DF727" s="32"/>
      <c r="DG727" s="32"/>
      <c r="DH727" s="32"/>
      <c r="DI727" s="32"/>
      <c r="DJ727" s="32"/>
      <c r="DK727" s="32"/>
      <c r="DL727" s="32"/>
      <c r="DM727" s="32"/>
      <c r="DN727" s="32"/>
      <c r="DO727" s="32"/>
      <c r="DP727" s="32"/>
      <c r="DQ727" s="32"/>
      <c r="DR727" s="32"/>
      <c r="DS727" s="32"/>
    </row>
    <row r="728" spans="31:123" x14ac:dyDescent="0.2"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  <c r="DB728" s="32"/>
      <c r="DC728" s="32"/>
      <c r="DD728" s="32"/>
      <c r="DE728" s="32"/>
      <c r="DF728" s="32"/>
      <c r="DG728" s="32"/>
      <c r="DH728" s="32"/>
      <c r="DI728" s="32"/>
      <c r="DJ728" s="32"/>
      <c r="DK728" s="32"/>
      <c r="DL728" s="32"/>
      <c r="DM728" s="32"/>
      <c r="DN728" s="32"/>
      <c r="DO728" s="32"/>
      <c r="DP728" s="32"/>
      <c r="DQ728" s="32"/>
      <c r="DR728" s="32"/>
      <c r="DS728" s="32"/>
    </row>
    <row r="729" spans="31:123" x14ac:dyDescent="0.2"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  <c r="DB729" s="32"/>
      <c r="DC729" s="32"/>
      <c r="DD729" s="32"/>
      <c r="DE729" s="32"/>
      <c r="DF729" s="32"/>
      <c r="DG729" s="32"/>
      <c r="DH729" s="32"/>
      <c r="DI729" s="32"/>
      <c r="DJ729" s="32"/>
      <c r="DK729" s="32"/>
      <c r="DL729" s="32"/>
      <c r="DM729" s="32"/>
      <c r="DN729" s="32"/>
      <c r="DO729" s="32"/>
      <c r="DP729" s="32"/>
      <c r="DQ729" s="32"/>
      <c r="DR729" s="32"/>
      <c r="DS729" s="32"/>
    </row>
    <row r="730" spans="31:123" x14ac:dyDescent="0.2"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  <c r="DB730" s="32"/>
      <c r="DC730" s="32"/>
      <c r="DD730" s="32"/>
      <c r="DE730" s="32"/>
      <c r="DF730" s="32"/>
      <c r="DG730" s="32"/>
      <c r="DH730" s="32"/>
      <c r="DI730" s="32"/>
      <c r="DJ730" s="32"/>
      <c r="DK730" s="32"/>
      <c r="DL730" s="32"/>
      <c r="DM730" s="32"/>
      <c r="DN730" s="32"/>
      <c r="DO730" s="32"/>
      <c r="DP730" s="32"/>
      <c r="DQ730" s="32"/>
      <c r="DR730" s="32"/>
      <c r="DS730" s="32"/>
    </row>
    <row r="731" spans="31:123" x14ac:dyDescent="0.2"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  <c r="CZ731" s="32"/>
      <c r="DA731" s="32"/>
      <c r="DB731" s="32"/>
      <c r="DC731" s="32"/>
      <c r="DD731" s="32"/>
      <c r="DE731" s="32"/>
      <c r="DF731" s="32"/>
      <c r="DG731" s="32"/>
      <c r="DH731" s="32"/>
      <c r="DI731" s="32"/>
      <c r="DJ731" s="32"/>
      <c r="DK731" s="32"/>
      <c r="DL731" s="32"/>
      <c r="DM731" s="32"/>
      <c r="DN731" s="32"/>
      <c r="DO731" s="32"/>
      <c r="DP731" s="32"/>
      <c r="DQ731" s="32"/>
      <c r="DR731" s="32"/>
      <c r="DS731" s="32"/>
    </row>
    <row r="732" spans="31:123" x14ac:dyDescent="0.2"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  <c r="DB732" s="32"/>
      <c r="DC732" s="32"/>
      <c r="DD732" s="32"/>
      <c r="DE732" s="32"/>
      <c r="DF732" s="32"/>
      <c r="DG732" s="32"/>
      <c r="DH732" s="32"/>
      <c r="DI732" s="32"/>
      <c r="DJ732" s="32"/>
      <c r="DK732" s="32"/>
      <c r="DL732" s="32"/>
      <c r="DM732" s="32"/>
      <c r="DN732" s="32"/>
      <c r="DO732" s="32"/>
      <c r="DP732" s="32"/>
      <c r="DQ732" s="32"/>
      <c r="DR732" s="32"/>
      <c r="DS732" s="32"/>
    </row>
    <row r="733" spans="31:123" x14ac:dyDescent="0.2"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  <c r="CZ733" s="32"/>
      <c r="DA733" s="32"/>
      <c r="DB733" s="32"/>
      <c r="DC733" s="32"/>
      <c r="DD733" s="32"/>
      <c r="DE733" s="32"/>
      <c r="DF733" s="32"/>
      <c r="DG733" s="32"/>
      <c r="DH733" s="32"/>
      <c r="DI733" s="32"/>
      <c r="DJ733" s="32"/>
      <c r="DK733" s="32"/>
      <c r="DL733" s="32"/>
      <c r="DM733" s="32"/>
      <c r="DN733" s="32"/>
      <c r="DO733" s="32"/>
      <c r="DP733" s="32"/>
      <c r="DQ733" s="32"/>
      <c r="DR733" s="32"/>
      <c r="DS733" s="32"/>
    </row>
    <row r="734" spans="31:123" x14ac:dyDescent="0.2"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  <c r="DB734" s="32"/>
      <c r="DC734" s="32"/>
      <c r="DD734" s="32"/>
      <c r="DE734" s="32"/>
      <c r="DF734" s="32"/>
      <c r="DG734" s="32"/>
      <c r="DH734" s="32"/>
      <c r="DI734" s="32"/>
      <c r="DJ734" s="32"/>
      <c r="DK734" s="32"/>
      <c r="DL734" s="32"/>
      <c r="DM734" s="32"/>
      <c r="DN734" s="32"/>
      <c r="DO734" s="32"/>
      <c r="DP734" s="32"/>
      <c r="DQ734" s="32"/>
      <c r="DR734" s="32"/>
      <c r="DS734" s="32"/>
    </row>
    <row r="735" spans="31:123" x14ac:dyDescent="0.2"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  <c r="CZ735" s="32"/>
      <c r="DA735" s="32"/>
      <c r="DB735" s="32"/>
      <c r="DC735" s="32"/>
      <c r="DD735" s="32"/>
      <c r="DE735" s="32"/>
      <c r="DF735" s="32"/>
      <c r="DG735" s="32"/>
      <c r="DH735" s="32"/>
      <c r="DI735" s="32"/>
      <c r="DJ735" s="32"/>
      <c r="DK735" s="32"/>
      <c r="DL735" s="32"/>
      <c r="DM735" s="32"/>
      <c r="DN735" s="32"/>
      <c r="DO735" s="32"/>
      <c r="DP735" s="32"/>
      <c r="DQ735" s="32"/>
      <c r="DR735" s="32"/>
      <c r="DS735" s="32"/>
    </row>
    <row r="736" spans="31:123" x14ac:dyDescent="0.2"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  <c r="DB736" s="32"/>
      <c r="DC736" s="32"/>
      <c r="DD736" s="32"/>
      <c r="DE736" s="32"/>
      <c r="DF736" s="32"/>
      <c r="DG736" s="32"/>
      <c r="DH736" s="32"/>
      <c r="DI736" s="32"/>
      <c r="DJ736" s="32"/>
      <c r="DK736" s="32"/>
      <c r="DL736" s="32"/>
      <c r="DM736" s="32"/>
      <c r="DN736" s="32"/>
      <c r="DO736" s="32"/>
      <c r="DP736" s="32"/>
      <c r="DQ736" s="32"/>
      <c r="DR736" s="32"/>
      <c r="DS736" s="32"/>
    </row>
    <row r="737" spans="31:123" x14ac:dyDescent="0.2"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  <c r="CZ737" s="32"/>
      <c r="DA737" s="32"/>
      <c r="DB737" s="32"/>
      <c r="DC737" s="32"/>
      <c r="DD737" s="32"/>
      <c r="DE737" s="32"/>
      <c r="DF737" s="32"/>
      <c r="DG737" s="32"/>
      <c r="DH737" s="32"/>
      <c r="DI737" s="32"/>
      <c r="DJ737" s="32"/>
      <c r="DK737" s="32"/>
      <c r="DL737" s="32"/>
      <c r="DM737" s="32"/>
      <c r="DN737" s="32"/>
      <c r="DO737" s="32"/>
      <c r="DP737" s="32"/>
      <c r="DQ737" s="32"/>
      <c r="DR737" s="32"/>
      <c r="DS737" s="32"/>
    </row>
    <row r="738" spans="31:123" x14ac:dyDescent="0.2"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  <c r="DB738" s="32"/>
      <c r="DC738" s="32"/>
      <c r="DD738" s="32"/>
      <c r="DE738" s="32"/>
      <c r="DF738" s="32"/>
      <c r="DG738" s="32"/>
      <c r="DH738" s="32"/>
      <c r="DI738" s="32"/>
      <c r="DJ738" s="32"/>
      <c r="DK738" s="32"/>
      <c r="DL738" s="32"/>
      <c r="DM738" s="32"/>
      <c r="DN738" s="32"/>
      <c r="DO738" s="32"/>
      <c r="DP738" s="32"/>
      <c r="DQ738" s="32"/>
      <c r="DR738" s="32"/>
      <c r="DS738" s="32"/>
    </row>
    <row r="739" spans="31:123" x14ac:dyDescent="0.2"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  <c r="CZ739" s="32"/>
      <c r="DA739" s="32"/>
      <c r="DB739" s="32"/>
      <c r="DC739" s="32"/>
      <c r="DD739" s="32"/>
      <c r="DE739" s="32"/>
      <c r="DF739" s="32"/>
      <c r="DG739" s="32"/>
      <c r="DH739" s="32"/>
      <c r="DI739" s="32"/>
      <c r="DJ739" s="32"/>
      <c r="DK739" s="32"/>
      <c r="DL739" s="32"/>
      <c r="DM739" s="32"/>
      <c r="DN739" s="32"/>
      <c r="DO739" s="32"/>
      <c r="DP739" s="32"/>
      <c r="DQ739" s="32"/>
      <c r="DR739" s="32"/>
      <c r="DS739" s="32"/>
    </row>
    <row r="740" spans="31:123" x14ac:dyDescent="0.2"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  <c r="DB740" s="32"/>
      <c r="DC740" s="32"/>
      <c r="DD740" s="32"/>
      <c r="DE740" s="32"/>
      <c r="DF740" s="32"/>
      <c r="DG740" s="32"/>
      <c r="DH740" s="32"/>
      <c r="DI740" s="32"/>
      <c r="DJ740" s="32"/>
      <c r="DK740" s="32"/>
      <c r="DL740" s="32"/>
      <c r="DM740" s="32"/>
      <c r="DN740" s="32"/>
      <c r="DO740" s="32"/>
      <c r="DP740" s="32"/>
      <c r="DQ740" s="32"/>
      <c r="DR740" s="32"/>
      <c r="DS740" s="32"/>
    </row>
    <row r="741" spans="31:123" x14ac:dyDescent="0.2"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  <c r="CZ741" s="32"/>
      <c r="DA741" s="32"/>
      <c r="DB741" s="32"/>
      <c r="DC741" s="32"/>
      <c r="DD741" s="32"/>
      <c r="DE741" s="32"/>
      <c r="DF741" s="32"/>
      <c r="DG741" s="32"/>
      <c r="DH741" s="32"/>
      <c r="DI741" s="32"/>
      <c r="DJ741" s="32"/>
      <c r="DK741" s="32"/>
      <c r="DL741" s="32"/>
      <c r="DM741" s="32"/>
      <c r="DN741" s="32"/>
      <c r="DO741" s="32"/>
      <c r="DP741" s="32"/>
      <c r="DQ741" s="32"/>
      <c r="DR741" s="32"/>
      <c r="DS741" s="32"/>
    </row>
    <row r="742" spans="31:123" x14ac:dyDescent="0.2"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  <c r="DB742" s="32"/>
      <c r="DC742" s="32"/>
      <c r="DD742" s="32"/>
      <c r="DE742" s="32"/>
      <c r="DF742" s="32"/>
      <c r="DG742" s="32"/>
      <c r="DH742" s="32"/>
      <c r="DI742" s="32"/>
      <c r="DJ742" s="32"/>
      <c r="DK742" s="32"/>
      <c r="DL742" s="32"/>
      <c r="DM742" s="32"/>
      <c r="DN742" s="32"/>
      <c r="DO742" s="32"/>
      <c r="DP742" s="32"/>
      <c r="DQ742" s="32"/>
      <c r="DR742" s="32"/>
      <c r="DS742" s="32"/>
    </row>
    <row r="743" spans="31:123" x14ac:dyDescent="0.2"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  <c r="CZ743" s="32"/>
      <c r="DA743" s="32"/>
      <c r="DB743" s="32"/>
      <c r="DC743" s="32"/>
      <c r="DD743" s="32"/>
      <c r="DE743" s="32"/>
      <c r="DF743" s="32"/>
      <c r="DG743" s="32"/>
      <c r="DH743" s="32"/>
      <c r="DI743" s="32"/>
      <c r="DJ743" s="32"/>
      <c r="DK743" s="32"/>
      <c r="DL743" s="32"/>
      <c r="DM743" s="32"/>
      <c r="DN743" s="32"/>
      <c r="DO743" s="32"/>
      <c r="DP743" s="32"/>
      <c r="DQ743" s="32"/>
      <c r="DR743" s="32"/>
      <c r="DS743" s="32"/>
    </row>
    <row r="744" spans="31:123" x14ac:dyDescent="0.2"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  <c r="DB744" s="32"/>
      <c r="DC744" s="32"/>
      <c r="DD744" s="32"/>
      <c r="DE744" s="32"/>
      <c r="DF744" s="32"/>
      <c r="DG744" s="32"/>
      <c r="DH744" s="32"/>
      <c r="DI744" s="32"/>
      <c r="DJ744" s="32"/>
      <c r="DK744" s="32"/>
      <c r="DL744" s="32"/>
      <c r="DM744" s="32"/>
      <c r="DN744" s="32"/>
      <c r="DO744" s="32"/>
      <c r="DP744" s="32"/>
      <c r="DQ744" s="32"/>
      <c r="DR744" s="32"/>
      <c r="DS744" s="32"/>
    </row>
    <row r="745" spans="31:123" x14ac:dyDescent="0.2"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  <c r="CZ745" s="32"/>
      <c r="DA745" s="32"/>
      <c r="DB745" s="32"/>
      <c r="DC745" s="32"/>
      <c r="DD745" s="32"/>
      <c r="DE745" s="32"/>
      <c r="DF745" s="32"/>
      <c r="DG745" s="32"/>
      <c r="DH745" s="32"/>
      <c r="DI745" s="32"/>
      <c r="DJ745" s="32"/>
      <c r="DK745" s="32"/>
      <c r="DL745" s="32"/>
      <c r="DM745" s="32"/>
      <c r="DN745" s="32"/>
      <c r="DO745" s="32"/>
      <c r="DP745" s="32"/>
      <c r="DQ745" s="32"/>
      <c r="DR745" s="32"/>
      <c r="DS745" s="32"/>
    </row>
    <row r="746" spans="31:123" x14ac:dyDescent="0.2"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  <c r="DB746" s="32"/>
      <c r="DC746" s="32"/>
      <c r="DD746" s="32"/>
      <c r="DE746" s="32"/>
      <c r="DF746" s="32"/>
      <c r="DG746" s="32"/>
      <c r="DH746" s="32"/>
      <c r="DI746" s="32"/>
      <c r="DJ746" s="32"/>
      <c r="DK746" s="32"/>
      <c r="DL746" s="32"/>
      <c r="DM746" s="32"/>
      <c r="DN746" s="32"/>
      <c r="DO746" s="32"/>
      <c r="DP746" s="32"/>
      <c r="DQ746" s="32"/>
      <c r="DR746" s="32"/>
      <c r="DS746" s="32"/>
    </row>
    <row r="747" spans="31:123" x14ac:dyDescent="0.2"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  <c r="CZ747" s="32"/>
      <c r="DA747" s="32"/>
      <c r="DB747" s="32"/>
      <c r="DC747" s="32"/>
      <c r="DD747" s="32"/>
      <c r="DE747" s="32"/>
      <c r="DF747" s="32"/>
      <c r="DG747" s="32"/>
      <c r="DH747" s="32"/>
      <c r="DI747" s="32"/>
      <c r="DJ747" s="32"/>
      <c r="DK747" s="32"/>
      <c r="DL747" s="32"/>
      <c r="DM747" s="32"/>
      <c r="DN747" s="32"/>
      <c r="DO747" s="32"/>
      <c r="DP747" s="32"/>
      <c r="DQ747" s="32"/>
      <c r="DR747" s="32"/>
      <c r="DS747" s="32"/>
    </row>
    <row r="748" spans="31:123" x14ac:dyDescent="0.2"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  <c r="CZ748" s="32"/>
      <c r="DA748" s="32"/>
      <c r="DB748" s="32"/>
      <c r="DC748" s="32"/>
      <c r="DD748" s="32"/>
      <c r="DE748" s="32"/>
      <c r="DF748" s="32"/>
      <c r="DG748" s="32"/>
      <c r="DH748" s="32"/>
      <c r="DI748" s="32"/>
      <c r="DJ748" s="32"/>
      <c r="DK748" s="32"/>
      <c r="DL748" s="32"/>
      <c r="DM748" s="32"/>
      <c r="DN748" s="32"/>
      <c r="DO748" s="32"/>
      <c r="DP748" s="32"/>
      <c r="DQ748" s="32"/>
      <c r="DR748" s="32"/>
      <c r="DS748" s="32"/>
    </row>
    <row r="749" spans="31:123" x14ac:dyDescent="0.2"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  <c r="CZ749" s="32"/>
      <c r="DA749" s="32"/>
      <c r="DB749" s="32"/>
      <c r="DC749" s="32"/>
      <c r="DD749" s="32"/>
      <c r="DE749" s="32"/>
      <c r="DF749" s="32"/>
      <c r="DG749" s="32"/>
      <c r="DH749" s="32"/>
      <c r="DI749" s="32"/>
      <c r="DJ749" s="32"/>
      <c r="DK749" s="32"/>
      <c r="DL749" s="32"/>
      <c r="DM749" s="32"/>
      <c r="DN749" s="32"/>
      <c r="DO749" s="32"/>
      <c r="DP749" s="32"/>
      <c r="DQ749" s="32"/>
      <c r="DR749" s="32"/>
      <c r="DS749" s="32"/>
    </row>
    <row r="750" spans="31:123" x14ac:dyDescent="0.2"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  <c r="CZ750" s="32"/>
      <c r="DA750" s="32"/>
      <c r="DB750" s="32"/>
      <c r="DC750" s="32"/>
      <c r="DD750" s="32"/>
      <c r="DE750" s="32"/>
      <c r="DF750" s="32"/>
      <c r="DG750" s="32"/>
      <c r="DH750" s="32"/>
      <c r="DI750" s="32"/>
      <c r="DJ750" s="32"/>
      <c r="DK750" s="32"/>
      <c r="DL750" s="32"/>
      <c r="DM750" s="32"/>
      <c r="DN750" s="32"/>
      <c r="DO750" s="32"/>
      <c r="DP750" s="32"/>
      <c r="DQ750" s="32"/>
      <c r="DR750" s="32"/>
      <c r="DS750" s="32"/>
    </row>
    <row r="751" spans="31:123" x14ac:dyDescent="0.2"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  <c r="CZ751" s="32"/>
      <c r="DA751" s="32"/>
      <c r="DB751" s="32"/>
      <c r="DC751" s="32"/>
      <c r="DD751" s="32"/>
      <c r="DE751" s="32"/>
      <c r="DF751" s="32"/>
      <c r="DG751" s="32"/>
      <c r="DH751" s="32"/>
      <c r="DI751" s="32"/>
      <c r="DJ751" s="32"/>
      <c r="DK751" s="32"/>
      <c r="DL751" s="32"/>
      <c r="DM751" s="32"/>
      <c r="DN751" s="32"/>
      <c r="DO751" s="32"/>
      <c r="DP751" s="32"/>
      <c r="DQ751" s="32"/>
      <c r="DR751" s="32"/>
      <c r="DS751" s="32"/>
    </row>
    <row r="752" spans="31:123" x14ac:dyDescent="0.2"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  <c r="CZ752" s="32"/>
      <c r="DA752" s="32"/>
      <c r="DB752" s="32"/>
      <c r="DC752" s="32"/>
      <c r="DD752" s="32"/>
      <c r="DE752" s="32"/>
      <c r="DF752" s="32"/>
      <c r="DG752" s="32"/>
      <c r="DH752" s="32"/>
      <c r="DI752" s="32"/>
      <c r="DJ752" s="32"/>
      <c r="DK752" s="32"/>
      <c r="DL752" s="32"/>
      <c r="DM752" s="32"/>
      <c r="DN752" s="32"/>
      <c r="DO752" s="32"/>
      <c r="DP752" s="32"/>
      <c r="DQ752" s="32"/>
      <c r="DR752" s="32"/>
      <c r="DS752" s="32"/>
    </row>
    <row r="753" spans="31:123" x14ac:dyDescent="0.2"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  <c r="CZ753" s="32"/>
      <c r="DA753" s="32"/>
      <c r="DB753" s="32"/>
      <c r="DC753" s="32"/>
      <c r="DD753" s="32"/>
      <c r="DE753" s="32"/>
      <c r="DF753" s="32"/>
      <c r="DG753" s="32"/>
      <c r="DH753" s="32"/>
      <c r="DI753" s="32"/>
      <c r="DJ753" s="32"/>
      <c r="DK753" s="32"/>
      <c r="DL753" s="32"/>
      <c r="DM753" s="32"/>
      <c r="DN753" s="32"/>
      <c r="DO753" s="32"/>
      <c r="DP753" s="32"/>
      <c r="DQ753" s="32"/>
      <c r="DR753" s="32"/>
      <c r="DS753" s="32"/>
    </row>
    <row r="754" spans="31:123" x14ac:dyDescent="0.2"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  <c r="DB754" s="32"/>
      <c r="DC754" s="32"/>
      <c r="DD754" s="32"/>
      <c r="DE754" s="32"/>
      <c r="DF754" s="32"/>
      <c r="DG754" s="32"/>
      <c r="DH754" s="32"/>
      <c r="DI754" s="32"/>
      <c r="DJ754" s="32"/>
      <c r="DK754" s="32"/>
      <c r="DL754" s="32"/>
      <c r="DM754" s="32"/>
      <c r="DN754" s="32"/>
      <c r="DO754" s="32"/>
      <c r="DP754" s="32"/>
      <c r="DQ754" s="32"/>
      <c r="DR754" s="32"/>
      <c r="DS754" s="32"/>
    </row>
    <row r="755" spans="31:123" x14ac:dyDescent="0.2"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  <c r="CZ755" s="32"/>
      <c r="DA755" s="32"/>
      <c r="DB755" s="32"/>
      <c r="DC755" s="32"/>
      <c r="DD755" s="32"/>
      <c r="DE755" s="32"/>
      <c r="DF755" s="32"/>
      <c r="DG755" s="32"/>
      <c r="DH755" s="32"/>
      <c r="DI755" s="32"/>
      <c r="DJ755" s="32"/>
      <c r="DK755" s="32"/>
      <c r="DL755" s="32"/>
      <c r="DM755" s="32"/>
      <c r="DN755" s="32"/>
      <c r="DO755" s="32"/>
      <c r="DP755" s="32"/>
      <c r="DQ755" s="32"/>
      <c r="DR755" s="32"/>
      <c r="DS755" s="32"/>
    </row>
    <row r="756" spans="31:123" x14ac:dyDescent="0.2"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  <c r="DB756" s="32"/>
      <c r="DC756" s="32"/>
      <c r="DD756" s="32"/>
      <c r="DE756" s="32"/>
      <c r="DF756" s="32"/>
      <c r="DG756" s="32"/>
      <c r="DH756" s="32"/>
      <c r="DI756" s="32"/>
      <c r="DJ756" s="32"/>
      <c r="DK756" s="32"/>
      <c r="DL756" s="32"/>
      <c r="DM756" s="32"/>
      <c r="DN756" s="32"/>
      <c r="DO756" s="32"/>
      <c r="DP756" s="32"/>
      <c r="DQ756" s="32"/>
      <c r="DR756" s="32"/>
      <c r="DS756" s="32"/>
    </row>
    <row r="757" spans="31:123" x14ac:dyDescent="0.2"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  <c r="CZ757" s="32"/>
      <c r="DA757" s="32"/>
      <c r="DB757" s="32"/>
      <c r="DC757" s="32"/>
      <c r="DD757" s="32"/>
      <c r="DE757" s="32"/>
      <c r="DF757" s="32"/>
      <c r="DG757" s="32"/>
      <c r="DH757" s="32"/>
      <c r="DI757" s="32"/>
      <c r="DJ757" s="32"/>
      <c r="DK757" s="32"/>
      <c r="DL757" s="32"/>
      <c r="DM757" s="32"/>
      <c r="DN757" s="32"/>
      <c r="DO757" s="32"/>
      <c r="DP757" s="32"/>
      <c r="DQ757" s="32"/>
      <c r="DR757" s="32"/>
      <c r="DS757" s="32"/>
    </row>
    <row r="758" spans="31:123" x14ac:dyDescent="0.2"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  <c r="DB758" s="32"/>
      <c r="DC758" s="32"/>
      <c r="DD758" s="32"/>
      <c r="DE758" s="32"/>
      <c r="DF758" s="32"/>
      <c r="DG758" s="32"/>
      <c r="DH758" s="32"/>
      <c r="DI758" s="32"/>
      <c r="DJ758" s="32"/>
      <c r="DK758" s="32"/>
      <c r="DL758" s="32"/>
      <c r="DM758" s="32"/>
      <c r="DN758" s="32"/>
      <c r="DO758" s="32"/>
      <c r="DP758" s="32"/>
      <c r="DQ758" s="32"/>
      <c r="DR758" s="32"/>
      <c r="DS758" s="32"/>
    </row>
    <row r="759" spans="31:123" x14ac:dyDescent="0.2"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  <c r="CZ759" s="32"/>
      <c r="DA759" s="32"/>
      <c r="DB759" s="32"/>
      <c r="DC759" s="32"/>
      <c r="DD759" s="32"/>
      <c r="DE759" s="32"/>
      <c r="DF759" s="32"/>
      <c r="DG759" s="32"/>
      <c r="DH759" s="32"/>
      <c r="DI759" s="32"/>
      <c r="DJ759" s="32"/>
      <c r="DK759" s="32"/>
      <c r="DL759" s="32"/>
      <c r="DM759" s="32"/>
      <c r="DN759" s="32"/>
      <c r="DO759" s="32"/>
      <c r="DP759" s="32"/>
      <c r="DQ759" s="32"/>
      <c r="DR759" s="32"/>
      <c r="DS759" s="32"/>
    </row>
    <row r="760" spans="31:123" x14ac:dyDescent="0.2"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  <c r="DB760" s="32"/>
      <c r="DC760" s="32"/>
      <c r="DD760" s="32"/>
      <c r="DE760" s="32"/>
      <c r="DF760" s="32"/>
      <c r="DG760" s="32"/>
      <c r="DH760" s="32"/>
      <c r="DI760" s="32"/>
      <c r="DJ760" s="32"/>
      <c r="DK760" s="32"/>
      <c r="DL760" s="32"/>
      <c r="DM760" s="32"/>
      <c r="DN760" s="32"/>
      <c r="DO760" s="32"/>
      <c r="DP760" s="32"/>
      <c r="DQ760" s="32"/>
      <c r="DR760" s="32"/>
      <c r="DS760" s="32"/>
    </row>
    <row r="761" spans="31:123" x14ac:dyDescent="0.2"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  <c r="CZ761" s="32"/>
      <c r="DA761" s="32"/>
      <c r="DB761" s="32"/>
      <c r="DC761" s="32"/>
      <c r="DD761" s="32"/>
      <c r="DE761" s="32"/>
      <c r="DF761" s="32"/>
      <c r="DG761" s="32"/>
      <c r="DH761" s="32"/>
      <c r="DI761" s="32"/>
      <c r="DJ761" s="32"/>
      <c r="DK761" s="32"/>
      <c r="DL761" s="32"/>
      <c r="DM761" s="32"/>
      <c r="DN761" s="32"/>
      <c r="DO761" s="32"/>
      <c r="DP761" s="32"/>
      <c r="DQ761" s="32"/>
      <c r="DR761" s="32"/>
      <c r="DS761" s="32"/>
    </row>
  </sheetData>
  <mergeCells count="5">
    <mergeCell ref="Z3:AD3"/>
    <mergeCell ref="B3:H3"/>
    <mergeCell ref="I3:N3"/>
    <mergeCell ref="O3:R3"/>
    <mergeCell ref="T3:X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19" min="2" max="60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0"/>
  <sheetViews>
    <sheetView topLeftCell="A13" workbookViewId="0">
      <selection activeCell="B2" sqref="B2"/>
    </sheetView>
  </sheetViews>
  <sheetFormatPr baseColWidth="10" defaultRowHeight="12.75" x14ac:dyDescent="0.2"/>
  <cols>
    <col min="1" max="1" width="31.85546875" customWidth="1"/>
    <col min="2" max="2" width="30.28515625" customWidth="1"/>
  </cols>
  <sheetData>
    <row r="1" spans="1:65" ht="38.25" customHeight="1" thickBot="1" x14ac:dyDescent="0.3">
      <c r="A1" s="35" t="s">
        <v>3</v>
      </c>
      <c r="B1" s="213" t="s">
        <v>240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</row>
    <row r="2" spans="1:65" ht="13.5" thickTop="1" x14ac:dyDescent="0.2">
      <c r="A2" s="38" t="s">
        <v>36</v>
      </c>
      <c r="B2" s="214">
        <v>46.9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</row>
    <row r="3" spans="1:65" x14ac:dyDescent="0.2">
      <c r="A3" s="42" t="s">
        <v>37</v>
      </c>
      <c r="B3" s="215">
        <v>980.9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</row>
    <row r="4" spans="1:65" x14ac:dyDescent="0.2">
      <c r="A4" s="42" t="s">
        <v>38</v>
      </c>
      <c r="B4" s="215">
        <v>694.5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</row>
    <row r="5" spans="1:65" x14ac:dyDescent="0.2">
      <c r="A5" s="42" t="s">
        <v>39</v>
      </c>
      <c r="B5" s="215">
        <v>190.5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</row>
    <row r="6" spans="1:65" x14ac:dyDescent="0.2">
      <c r="A6" s="42" t="s">
        <v>40</v>
      </c>
      <c r="B6" s="215">
        <v>4539.2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</row>
    <row r="7" spans="1:65" x14ac:dyDescent="0.2">
      <c r="A7" s="42" t="s">
        <v>41</v>
      </c>
      <c r="B7" s="215">
        <v>224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</row>
    <row r="8" spans="1:65" x14ac:dyDescent="0.2">
      <c r="A8" s="42" t="s">
        <v>42</v>
      </c>
      <c r="B8" s="215">
        <v>2688.6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</row>
    <row r="9" spans="1:65" x14ac:dyDescent="0.2">
      <c r="A9" s="42" t="s">
        <v>43</v>
      </c>
      <c r="B9" s="215">
        <v>466.7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</row>
    <row r="10" spans="1:65" x14ac:dyDescent="0.2">
      <c r="A10" s="42" t="s">
        <v>44</v>
      </c>
      <c r="B10" s="215">
        <v>1140.9000000000001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</row>
    <row r="11" spans="1:65" x14ac:dyDescent="0.2">
      <c r="A11" s="42" t="s">
        <v>45</v>
      </c>
      <c r="B11" s="215">
        <v>104.3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</row>
    <row r="12" spans="1:65" x14ac:dyDescent="0.2">
      <c r="A12" s="42" t="s">
        <v>46</v>
      </c>
      <c r="B12" s="215">
        <v>1007.4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</row>
    <row r="13" spans="1:65" x14ac:dyDescent="0.2">
      <c r="A13" s="42" t="s">
        <v>47</v>
      </c>
      <c r="B13" s="215">
        <v>4265.7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</row>
    <row r="14" spans="1:65" x14ac:dyDescent="0.2">
      <c r="A14" s="42" t="s">
        <v>48</v>
      </c>
      <c r="B14" s="215">
        <v>138.69999999999999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</row>
    <row r="15" spans="1:65" x14ac:dyDescent="0.2">
      <c r="A15" s="42" t="s">
        <v>49</v>
      </c>
      <c r="B15" s="215">
        <v>5053.7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</row>
    <row r="16" spans="1:65" x14ac:dyDescent="0.2">
      <c r="A16" s="42" t="s">
        <v>50</v>
      </c>
      <c r="B16" s="215">
        <v>720.7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</row>
    <row r="17" spans="1:65" x14ac:dyDescent="0.2">
      <c r="A17" s="42" t="s">
        <v>51</v>
      </c>
      <c r="B17" s="215">
        <v>614.70000000000005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</row>
    <row r="18" spans="1:65" x14ac:dyDescent="0.2">
      <c r="A18" s="42" t="s">
        <v>52</v>
      </c>
      <c r="B18" s="215">
        <v>7068.3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</row>
    <row r="19" spans="1:65" x14ac:dyDescent="0.2">
      <c r="A19" s="42" t="s">
        <v>53</v>
      </c>
      <c r="B19" s="215">
        <v>1032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</row>
    <row r="20" spans="1:65" x14ac:dyDescent="0.2">
      <c r="A20" s="42" t="s">
        <v>54</v>
      </c>
      <c r="B20" s="215">
        <v>1888.6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</row>
    <row r="21" spans="1:65" x14ac:dyDescent="0.2">
      <c r="A21" s="42" t="s">
        <v>55</v>
      </c>
      <c r="B21" s="215">
        <v>149.4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</row>
    <row r="22" spans="1:65" x14ac:dyDescent="0.2">
      <c r="A22" s="42" t="s">
        <v>56</v>
      </c>
      <c r="B22" s="215">
        <v>2478.8000000000002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</row>
    <row r="23" spans="1:65" x14ac:dyDescent="0.2">
      <c r="A23" s="42" t="s">
        <v>57</v>
      </c>
      <c r="B23" s="215">
        <v>387.9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</row>
    <row r="24" spans="1:65" x14ac:dyDescent="0.2">
      <c r="A24" s="42" t="s">
        <v>58</v>
      </c>
      <c r="B24" s="215">
        <v>1306.7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</row>
    <row r="25" spans="1:65" x14ac:dyDescent="0.2">
      <c r="A25" s="42" t="s">
        <v>59</v>
      </c>
      <c r="B25" s="215">
        <v>184.5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</row>
    <row r="26" spans="1:65" x14ac:dyDescent="0.2">
      <c r="A26" s="42" t="s">
        <v>60</v>
      </c>
      <c r="B26" s="215">
        <v>118.4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</row>
    <row r="27" spans="1:65" x14ac:dyDescent="0.2">
      <c r="A27" s="42" t="s">
        <v>61</v>
      </c>
      <c r="B27" s="215">
        <v>496.6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</row>
    <row r="28" spans="1:65" x14ac:dyDescent="0.2">
      <c r="A28" s="42" t="s">
        <v>62</v>
      </c>
      <c r="B28" s="215">
        <v>170.6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</row>
    <row r="29" spans="1:65" x14ac:dyDescent="0.2">
      <c r="A29" s="42" t="s">
        <v>63</v>
      </c>
      <c r="B29" s="215">
        <v>443.2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</row>
    <row r="30" spans="1:65" x14ac:dyDescent="0.2">
      <c r="A30" s="42" t="s">
        <v>64</v>
      </c>
      <c r="B30" s="215">
        <v>127.8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</row>
    <row r="31" spans="1:65" x14ac:dyDescent="0.2">
      <c r="A31" s="42" t="s">
        <v>65</v>
      </c>
      <c r="B31" s="215">
        <v>560.5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</row>
    <row r="32" spans="1:65" x14ac:dyDescent="0.2">
      <c r="A32" s="42" t="s">
        <v>66</v>
      </c>
      <c r="B32" s="215">
        <v>247.3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</row>
    <row r="33" spans="1:65" x14ac:dyDescent="0.2">
      <c r="A33" s="42" t="s">
        <v>67</v>
      </c>
      <c r="B33" s="215">
        <v>3428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</row>
    <row r="34" spans="1:65" x14ac:dyDescent="0.2">
      <c r="A34" s="42" t="s">
        <v>68</v>
      </c>
      <c r="B34" s="215">
        <v>2509.1999999999998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</row>
    <row r="35" spans="1:65" x14ac:dyDescent="0.2">
      <c r="A35" s="42" t="s">
        <v>69</v>
      </c>
      <c r="B35" s="215">
        <v>264.89999999999998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</row>
    <row r="36" spans="1:65" x14ac:dyDescent="0.2">
      <c r="A36" s="42" t="s">
        <v>70</v>
      </c>
      <c r="B36" s="215">
        <v>207.9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</row>
    <row r="37" spans="1:65" x14ac:dyDescent="0.2">
      <c r="A37" s="42" t="s">
        <v>71</v>
      </c>
      <c r="B37" s="215">
        <v>997.9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</row>
    <row r="38" spans="1:65" x14ac:dyDescent="0.2">
      <c r="A38" s="42" t="s">
        <v>72</v>
      </c>
      <c r="B38" s="215">
        <v>3860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</row>
    <row r="39" spans="1:65" x14ac:dyDescent="0.2">
      <c r="A39" s="42" t="s">
        <v>73</v>
      </c>
      <c r="B39" s="215">
        <v>1869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</row>
    <row r="40" spans="1:65" x14ac:dyDescent="0.2">
      <c r="A40" s="42" t="s">
        <v>74</v>
      </c>
      <c r="B40" s="215">
        <v>324.39999999999998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</row>
    <row r="41" spans="1:65" x14ac:dyDescent="0.2">
      <c r="A41" s="42" t="s">
        <v>75</v>
      </c>
      <c r="B41" s="215">
        <v>1171.2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</row>
    <row r="42" spans="1:65" x14ac:dyDescent="0.2">
      <c r="A42" s="42" t="s">
        <v>76</v>
      </c>
      <c r="B42" s="215">
        <v>322.8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</row>
    <row r="43" spans="1:65" x14ac:dyDescent="0.2">
      <c r="A43" s="42" t="s">
        <v>77</v>
      </c>
      <c r="B43" s="215">
        <v>1341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</row>
    <row r="44" spans="1:65" x14ac:dyDescent="0.2">
      <c r="A44" s="42" t="s">
        <v>78</v>
      </c>
      <c r="B44" s="215">
        <v>683.1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</row>
    <row r="45" spans="1:65" x14ac:dyDescent="0.2">
      <c r="A45" s="42" t="s">
        <v>79</v>
      </c>
      <c r="B45" s="215">
        <v>1541.5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</row>
    <row r="46" spans="1:65" x14ac:dyDescent="0.2">
      <c r="A46" s="42" t="s">
        <v>80</v>
      </c>
      <c r="B46" s="215">
        <v>1667.4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</row>
    <row r="47" spans="1:65" x14ac:dyDescent="0.2">
      <c r="A47" s="42" t="s">
        <v>81</v>
      </c>
      <c r="B47" s="215">
        <v>60.1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</row>
    <row r="48" spans="1:65" x14ac:dyDescent="0.2">
      <c r="A48" s="42" t="s">
        <v>82</v>
      </c>
      <c r="B48" s="215">
        <v>70.8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</row>
    <row r="49" spans="1:65" x14ac:dyDescent="0.2">
      <c r="A49" s="42" t="s">
        <v>83</v>
      </c>
      <c r="B49" s="215">
        <v>915.8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</row>
    <row r="50" spans="1:65" x14ac:dyDescent="0.2">
      <c r="A50" s="42" t="s">
        <v>84</v>
      </c>
      <c r="B50" s="215">
        <v>739.2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</row>
    <row r="51" spans="1:65" x14ac:dyDescent="0.2">
      <c r="A51" s="42" t="s">
        <v>85</v>
      </c>
      <c r="B51" s="215">
        <v>1764.9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</row>
    <row r="52" spans="1:65" x14ac:dyDescent="0.2">
      <c r="A52" s="42" t="s">
        <v>86</v>
      </c>
      <c r="B52" s="215">
        <v>879.3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</row>
    <row r="53" spans="1:65" ht="13.5" thickBot="1" x14ac:dyDescent="0.25">
      <c r="A53" s="66" t="s">
        <v>87</v>
      </c>
      <c r="B53" s="216">
        <f t="shared" ref="B53" si="0">SUM(B2:B52)</f>
        <v>64156.400000000016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</row>
    <row r="54" spans="1:65" ht="13.5" thickTop="1" x14ac:dyDescent="0.2">
      <c r="A54" s="32"/>
      <c r="B54" s="217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</row>
    <row r="55" spans="1:65" x14ac:dyDescent="0.2">
      <c r="A55" s="32" t="s">
        <v>241</v>
      </c>
      <c r="B55" s="217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</row>
    <row r="56" spans="1:6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</row>
    <row r="57" spans="1:65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</row>
    <row r="58" spans="1:65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</row>
    <row r="59" spans="1:65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</row>
    <row r="60" spans="1:65" x14ac:dyDescent="0.2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</row>
    <row r="61" spans="1:65" x14ac:dyDescent="0.2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</row>
    <row r="62" spans="1:65" x14ac:dyDescent="0.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</row>
    <row r="63" spans="1:65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</row>
    <row r="64" spans="1:65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</row>
    <row r="65" spans="1:65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</row>
    <row r="66" spans="1:65" x14ac:dyDescent="0.2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</row>
    <row r="67" spans="1:65" x14ac:dyDescent="0.2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</row>
    <row r="68" spans="1:6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</row>
    <row r="69" spans="1:65" x14ac:dyDescent="0.2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</row>
    <row r="70" spans="1:65" x14ac:dyDescent="0.2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</row>
    <row r="71" spans="1:65" x14ac:dyDescent="0.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</row>
    <row r="72" spans="1:6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</row>
    <row r="73" spans="1:65" x14ac:dyDescent="0.2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</row>
    <row r="74" spans="1:6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</row>
    <row r="75" spans="1:65" x14ac:dyDescent="0.2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</row>
    <row r="76" spans="1:65" x14ac:dyDescent="0.2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</row>
    <row r="77" spans="1:65" x14ac:dyDescent="0.2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</row>
    <row r="78" spans="1:65" x14ac:dyDescent="0.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</row>
    <row r="79" spans="1:65" x14ac:dyDescent="0.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</row>
    <row r="80" spans="1:65" x14ac:dyDescent="0.2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</row>
    <row r="81" spans="1:65" x14ac:dyDescent="0.2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</row>
    <row r="82" spans="1:65" x14ac:dyDescent="0.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</row>
    <row r="83" spans="1:65" x14ac:dyDescent="0.2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</row>
    <row r="84" spans="1:65" x14ac:dyDescent="0.2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</row>
    <row r="85" spans="1:65" x14ac:dyDescent="0.2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</row>
    <row r="86" spans="1:65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</row>
    <row r="87" spans="1:65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</row>
    <row r="88" spans="1:65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</row>
    <row r="89" spans="1:65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</row>
    <row r="90" spans="1:65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</row>
    <row r="91" spans="1:65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</row>
    <row r="92" spans="1:65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</row>
    <row r="93" spans="1:65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</row>
    <row r="94" spans="1:65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</row>
    <row r="95" spans="1:65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</row>
    <row r="96" spans="1:65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</row>
    <row r="97" spans="1:65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</row>
    <row r="98" spans="1:65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</row>
    <row r="99" spans="1:65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</row>
    <row r="100" spans="1:65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</row>
    <row r="101" spans="1:65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</row>
    <row r="102" spans="1:65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</row>
    <row r="103" spans="1:65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</row>
    <row r="104" spans="1:65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</row>
    <row r="105" spans="1:65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</row>
    <row r="106" spans="1:65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</row>
    <row r="107" spans="1:65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</row>
    <row r="108" spans="1:65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</row>
    <row r="109" spans="1:65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</row>
    <row r="110" spans="1:65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</row>
    <row r="111" spans="1:65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</row>
    <row r="112" spans="1:65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</row>
    <row r="113" spans="1:65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</row>
    <row r="114" spans="1:65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</row>
    <row r="115" spans="1:65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</row>
    <row r="116" spans="1:65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</row>
    <row r="117" spans="1:65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</row>
    <row r="118" spans="1:65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</row>
    <row r="119" spans="1:65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</row>
    <row r="120" spans="1:65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</row>
    <row r="121" spans="1:65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</row>
    <row r="122" spans="1:65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</row>
    <row r="123" spans="1:65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</row>
    <row r="124" spans="1:65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</row>
    <row r="125" spans="1:65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</row>
    <row r="126" spans="1:65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</row>
    <row r="127" spans="1:65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</row>
    <row r="128" spans="1:65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</row>
    <row r="129" spans="1:65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</row>
    <row r="130" spans="1:65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</row>
    <row r="131" spans="1:65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</row>
    <row r="132" spans="1:65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</row>
    <row r="133" spans="1:65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</row>
    <row r="134" spans="1:65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</row>
    <row r="135" spans="1:65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</row>
    <row r="136" spans="1:65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</row>
    <row r="137" spans="1:65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</row>
    <row r="138" spans="1:65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</row>
    <row r="139" spans="1:65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</row>
    <row r="140" spans="1:65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</row>
    <row r="141" spans="1:65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</row>
    <row r="142" spans="1:65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</row>
    <row r="143" spans="1:65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</row>
    <row r="144" spans="1:65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</row>
    <row r="145" spans="1:65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</row>
    <row r="146" spans="1:65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</row>
    <row r="147" spans="1:65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</row>
    <row r="148" spans="1:65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</row>
    <row r="149" spans="1:65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</row>
    <row r="150" spans="1:65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</row>
    <row r="151" spans="1:65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</row>
    <row r="152" spans="1:65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</row>
    <row r="153" spans="1:65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</row>
    <row r="154" spans="1:65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</row>
    <row r="155" spans="1:65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</row>
    <row r="156" spans="1:65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</row>
    <row r="157" spans="1:65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</row>
    <row r="158" spans="1:65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</row>
    <row r="159" spans="1:65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</row>
    <row r="160" spans="1:65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</row>
    <row r="161" spans="1:65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</row>
    <row r="162" spans="1:65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</row>
    <row r="163" spans="1:65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</row>
    <row r="164" spans="1:65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</row>
    <row r="165" spans="1:65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</row>
    <row r="166" spans="1:65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</row>
    <row r="167" spans="1:65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</row>
    <row r="168" spans="1:65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</row>
    <row r="169" spans="1:65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</row>
    <row r="170" spans="1:65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</row>
    <row r="171" spans="1:65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</row>
    <row r="172" spans="1:65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</row>
    <row r="173" spans="1:65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</row>
    <row r="174" spans="1:65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</row>
    <row r="175" spans="1:65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</row>
    <row r="176" spans="1:65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</row>
    <row r="177" spans="1:65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</row>
    <row r="178" spans="1:65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</row>
    <row r="179" spans="1:65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</row>
    <row r="180" spans="1:65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</row>
    <row r="181" spans="1:65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</row>
    <row r="182" spans="1:65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</row>
    <row r="183" spans="1:65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</row>
    <row r="184" spans="1:65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</row>
    <row r="185" spans="1:65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</row>
    <row r="186" spans="1:65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</row>
    <row r="187" spans="1:65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</row>
    <row r="188" spans="1:65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</row>
    <row r="189" spans="1:65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</row>
    <row r="190" spans="1:65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</row>
    <row r="191" spans="1:65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</row>
    <row r="192" spans="1:65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</row>
    <row r="193" spans="1:65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</row>
    <row r="194" spans="1:65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</row>
    <row r="195" spans="1:65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</row>
    <row r="196" spans="1:65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</row>
    <row r="197" spans="1:65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</row>
    <row r="198" spans="1:65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</row>
    <row r="199" spans="1:65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</row>
    <row r="200" spans="1:65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</row>
    <row r="201" spans="1:65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</row>
    <row r="202" spans="1:65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</row>
    <row r="203" spans="1:65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</row>
    <row r="204" spans="1:65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</row>
    <row r="205" spans="1:65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</row>
    <row r="206" spans="1:65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</row>
    <row r="207" spans="1:65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</row>
    <row r="208" spans="1:65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</row>
    <row r="209" spans="1:65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</row>
    <row r="210" spans="1:65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</row>
    <row r="211" spans="1:65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</row>
    <row r="212" spans="1:65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</row>
    <row r="213" spans="1:65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</row>
    <row r="214" spans="1:65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</row>
    <row r="215" spans="1:65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</row>
    <row r="216" spans="1:65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</row>
    <row r="217" spans="1:65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</row>
    <row r="218" spans="1:65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</row>
    <row r="219" spans="1:65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</row>
    <row r="220" spans="1:65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</row>
    <row r="221" spans="1:65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</row>
    <row r="222" spans="1:65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</row>
    <row r="223" spans="1:65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</row>
    <row r="224" spans="1:65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</row>
    <row r="225" spans="1:65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</row>
    <row r="226" spans="1:65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</row>
    <row r="227" spans="1:65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</row>
    <row r="228" spans="1:65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</row>
    <row r="229" spans="1:65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</row>
    <row r="230" spans="1:65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</row>
    <row r="231" spans="1:65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</row>
    <row r="232" spans="1:65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</row>
    <row r="233" spans="1:65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</row>
    <row r="234" spans="1:65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</row>
    <row r="235" spans="1:65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</row>
    <row r="236" spans="1:65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</row>
    <row r="237" spans="1:65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</row>
    <row r="238" spans="1:65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</row>
    <row r="239" spans="1:65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</row>
    <row r="240" spans="1:65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</row>
    <row r="241" spans="1:65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</row>
    <row r="242" spans="1:65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</row>
    <row r="243" spans="1:65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</row>
    <row r="244" spans="1:65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</row>
    <row r="245" spans="1:65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</row>
    <row r="246" spans="1:65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</row>
    <row r="247" spans="1:65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</row>
    <row r="248" spans="1:65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</row>
    <row r="249" spans="1:65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</row>
    <row r="250" spans="1:65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</row>
    <row r="251" spans="1:65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</row>
    <row r="252" spans="1:65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</row>
    <row r="253" spans="1:65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</row>
    <row r="254" spans="1:65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</row>
    <row r="255" spans="1:65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</row>
    <row r="256" spans="1:65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</row>
    <row r="257" spans="1:65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</row>
    <row r="258" spans="1:65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</row>
    <row r="259" spans="1:65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</row>
    <row r="260" spans="1:65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</row>
    <row r="261" spans="1:65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</row>
    <row r="262" spans="1:65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</row>
    <row r="263" spans="1:65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</row>
    <row r="264" spans="1:65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</row>
    <row r="265" spans="1:65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</row>
    <row r="266" spans="1:65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</row>
    <row r="267" spans="1:65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</row>
    <row r="268" spans="1:65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</row>
    <row r="269" spans="1:65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</row>
    <row r="270" spans="1:65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</row>
    <row r="271" spans="1:65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</row>
    <row r="272" spans="1:65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</row>
    <row r="273" spans="1:65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</row>
    <row r="274" spans="1:65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</row>
    <row r="275" spans="1:65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</row>
    <row r="276" spans="1:65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</row>
    <row r="277" spans="1:65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</row>
    <row r="278" spans="1:65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</row>
    <row r="279" spans="1:65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</row>
    <row r="280" spans="1:65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</row>
    <row r="281" spans="1:65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</row>
    <row r="282" spans="1:65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</row>
    <row r="283" spans="1:65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</row>
    <row r="284" spans="1:65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</row>
    <row r="285" spans="1:65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</row>
    <row r="286" spans="1:65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</row>
    <row r="287" spans="1:65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</row>
    <row r="288" spans="1:65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</row>
    <row r="289" spans="1:65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</row>
    <row r="290" spans="1:65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</row>
    <row r="291" spans="1:65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</row>
    <row r="292" spans="1:65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</row>
    <row r="293" spans="1:65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</row>
    <row r="294" spans="1:65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</row>
    <row r="295" spans="1:65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</row>
    <row r="296" spans="1:65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</row>
    <row r="297" spans="1:65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</row>
    <row r="298" spans="1:65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</row>
    <row r="299" spans="1:65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</row>
    <row r="300" spans="1:65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</row>
    <row r="301" spans="1:65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</row>
    <row r="302" spans="1:65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</row>
    <row r="303" spans="1:65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</row>
    <row r="304" spans="1:65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</row>
    <row r="305" spans="1:65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</row>
    <row r="306" spans="1:65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</row>
    <row r="307" spans="1:65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</row>
    <row r="308" spans="1:65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</row>
    <row r="309" spans="1:65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</row>
    <row r="310" spans="1:65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</row>
    <row r="311" spans="1:65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</row>
    <row r="312" spans="1:65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</row>
    <row r="313" spans="1:65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</row>
    <row r="314" spans="1:65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</row>
    <row r="315" spans="1:65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</row>
    <row r="316" spans="1:65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</row>
    <row r="317" spans="1:65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</row>
    <row r="318" spans="1:65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</row>
    <row r="319" spans="1:65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</row>
    <row r="320" spans="1:65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</row>
    <row r="321" spans="1:65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</row>
    <row r="322" spans="1:65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</row>
    <row r="323" spans="1:65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</row>
    <row r="324" spans="1:65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</row>
    <row r="325" spans="1:65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</row>
    <row r="326" spans="1:65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</row>
    <row r="327" spans="1:65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</row>
    <row r="328" spans="1:65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</row>
    <row r="329" spans="1:65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</row>
    <row r="330" spans="1:65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</row>
    <row r="331" spans="1:65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</row>
    <row r="332" spans="1:65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</row>
    <row r="333" spans="1:65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</row>
    <row r="334" spans="1:65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</row>
    <row r="335" spans="1:65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</row>
    <row r="336" spans="1:65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</row>
    <row r="337" spans="1:65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</row>
    <row r="338" spans="1:65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</row>
    <row r="339" spans="1:65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</row>
    <row r="340" spans="1:65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</row>
    <row r="341" spans="1:65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</row>
    <row r="342" spans="1:65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</row>
    <row r="343" spans="1:65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</row>
    <row r="344" spans="1:65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</row>
    <row r="345" spans="1:65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</row>
    <row r="346" spans="1:65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</row>
    <row r="347" spans="1:65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</row>
    <row r="348" spans="1:65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</row>
    <row r="349" spans="1:65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</row>
    <row r="350" spans="1:65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</row>
    <row r="351" spans="1:65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</row>
    <row r="352" spans="1:65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</row>
    <row r="353" spans="1:65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</row>
    <row r="354" spans="1:65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</row>
    <row r="355" spans="1:65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</row>
    <row r="356" spans="1:65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</row>
    <row r="357" spans="1:65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</row>
    <row r="358" spans="1:65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</row>
    <row r="359" spans="1:65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</row>
    <row r="360" spans="1:65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</row>
    <row r="361" spans="1:65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</row>
    <row r="362" spans="1:65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</row>
    <row r="363" spans="1:65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</row>
    <row r="364" spans="1:65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</row>
    <row r="365" spans="1:65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</row>
    <row r="366" spans="1:65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</row>
    <row r="367" spans="1:65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</row>
    <row r="368" spans="1:65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</row>
    <row r="369" spans="1:65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</row>
    <row r="370" spans="1:65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</row>
    <row r="371" spans="1:65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</row>
    <row r="372" spans="1:65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</row>
    <row r="373" spans="1:65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</row>
    <row r="374" spans="1:65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</row>
    <row r="375" spans="1:65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</row>
    <row r="376" spans="1:65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</row>
    <row r="377" spans="1:65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</row>
    <row r="378" spans="1:65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</row>
    <row r="379" spans="1:65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</row>
    <row r="380" spans="1:65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</row>
    <row r="381" spans="1:65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</row>
    <row r="382" spans="1:65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</row>
    <row r="383" spans="1:65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</row>
    <row r="384" spans="1:65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</row>
    <row r="385" spans="1:65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</row>
    <row r="386" spans="1:65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</row>
    <row r="387" spans="1:65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</row>
    <row r="388" spans="1:65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</row>
    <row r="389" spans="1:65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</row>
    <row r="390" spans="1:65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</row>
    <row r="391" spans="1:65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</row>
    <row r="392" spans="1:65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</row>
    <row r="393" spans="1:65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</row>
    <row r="394" spans="1:65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</row>
    <row r="395" spans="1:65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</row>
    <row r="396" spans="1:65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</row>
    <row r="397" spans="1:65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</row>
    <row r="398" spans="1:65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</row>
    <row r="399" spans="1:65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</row>
    <row r="400" spans="1:65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</row>
    <row r="401" spans="1:65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</row>
    <row r="402" spans="1:65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</row>
    <row r="403" spans="1:65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</row>
    <row r="404" spans="1:65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</row>
    <row r="405" spans="1:65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</row>
    <row r="406" spans="1:65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</row>
    <row r="407" spans="1:65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</row>
    <row r="408" spans="1:65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</row>
    <row r="409" spans="1:65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  <c r="BC409" s="92"/>
      <c r="BD409" s="92"/>
      <c r="BE409" s="92"/>
      <c r="BF409" s="92"/>
      <c r="BG409" s="92"/>
      <c r="BH409" s="92"/>
      <c r="BI409" s="92"/>
      <c r="BJ409" s="92"/>
      <c r="BK409" s="92"/>
      <c r="BL409" s="92"/>
      <c r="BM409" s="92"/>
    </row>
    <row r="410" spans="1:65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92"/>
      <c r="BL410" s="92"/>
      <c r="BM410" s="92"/>
    </row>
    <row r="411" spans="1:65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  <c r="BC411" s="92"/>
      <c r="BD411" s="92"/>
      <c r="BE411" s="92"/>
      <c r="BF411" s="92"/>
      <c r="BG411" s="92"/>
      <c r="BH411" s="92"/>
      <c r="BI411" s="92"/>
      <c r="BJ411" s="92"/>
      <c r="BK411" s="92"/>
      <c r="BL411" s="92"/>
      <c r="BM411" s="92"/>
    </row>
    <row r="412" spans="1:65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  <c r="BC412" s="92"/>
      <c r="BD412" s="92"/>
      <c r="BE412" s="92"/>
      <c r="BF412" s="92"/>
      <c r="BG412" s="92"/>
      <c r="BH412" s="92"/>
      <c r="BI412" s="92"/>
      <c r="BJ412" s="92"/>
      <c r="BK412" s="92"/>
      <c r="BL412" s="92"/>
      <c r="BM412" s="92"/>
    </row>
    <row r="413" spans="1:65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  <c r="BC413" s="92"/>
      <c r="BD413" s="92"/>
      <c r="BE413" s="92"/>
      <c r="BF413" s="92"/>
      <c r="BG413" s="92"/>
      <c r="BH413" s="92"/>
      <c r="BI413" s="92"/>
      <c r="BJ413" s="92"/>
      <c r="BK413" s="92"/>
      <c r="BL413" s="92"/>
      <c r="BM413" s="92"/>
    </row>
    <row r="414" spans="1:65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  <c r="BC414" s="92"/>
      <c r="BD414" s="92"/>
      <c r="BE414" s="92"/>
      <c r="BF414" s="92"/>
      <c r="BG414" s="92"/>
      <c r="BH414" s="92"/>
      <c r="BI414" s="92"/>
      <c r="BJ414" s="92"/>
      <c r="BK414" s="92"/>
      <c r="BL414" s="92"/>
      <c r="BM414" s="92"/>
    </row>
    <row r="415" spans="1:65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  <c r="BC415" s="92"/>
      <c r="BD415" s="92"/>
      <c r="BE415" s="92"/>
      <c r="BF415" s="92"/>
      <c r="BG415" s="92"/>
      <c r="BH415" s="92"/>
      <c r="BI415" s="92"/>
      <c r="BJ415" s="92"/>
      <c r="BK415" s="92"/>
      <c r="BL415" s="92"/>
      <c r="BM415" s="92"/>
    </row>
    <row r="416" spans="1:65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  <c r="BC416" s="92"/>
      <c r="BD416" s="92"/>
      <c r="BE416" s="92"/>
      <c r="BF416" s="92"/>
      <c r="BG416" s="92"/>
      <c r="BH416" s="92"/>
      <c r="BI416" s="92"/>
      <c r="BJ416" s="92"/>
      <c r="BK416" s="92"/>
      <c r="BL416" s="92"/>
      <c r="BM416" s="92"/>
    </row>
    <row r="417" spans="1:65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  <c r="BC417" s="92"/>
      <c r="BD417" s="92"/>
      <c r="BE417" s="92"/>
      <c r="BF417" s="92"/>
      <c r="BG417" s="92"/>
      <c r="BH417" s="92"/>
      <c r="BI417" s="92"/>
      <c r="BJ417" s="92"/>
      <c r="BK417" s="92"/>
      <c r="BL417" s="92"/>
      <c r="BM417" s="92"/>
    </row>
    <row r="418" spans="1:65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  <c r="BC418" s="92"/>
      <c r="BD418" s="92"/>
      <c r="BE418" s="92"/>
      <c r="BF418" s="92"/>
      <c r="BG418" s="92"/>
      <c r="BH418" s="92"/>
      <c r="BI418" s="92"/>
      <c r="BJ418" s="92"/>
      <c r="BK418" s="92"/>
      <c r="BL418" s="92"/>
      <c r="BM418" s="92"/>
    </row>
    <row r="419" spans="1:65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  <c r="BC419" s="92"/>
      <c r="BD419" s="92"/>
      <c r="BE419" s="92"/>
      <c r="BF419" s="92"/>
      <c r="BG419" s="92"/>
      <c r="BH419" s="92"/>
      <c r="BI419" s="92"/>
      <c r="BJ419" s="92"/>
      <c r="BK419" s="92"/>
      <c r="BL419" s="92"/>
      <c r="BM419" s="92"/>
    </row>
    <row r="420" spans="1:65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  <c r="BC420" s="92"/>
      <c r="BD420" s="92"/>
      <c r="BE420" s="92"/>
      <c r="BF420" s="92"/>
      <c r="BG420" s="92"/>
      <c r="BH420" s="92"/>
      <c r="BI420" s="92"/>
      <c r="BJ420" s="92"/>
      <c r="BK420" s="92"/>
      <c r="BL420" s="92"/>
      <c r="BM420" s="92"/>
    </row>
    <row r="421" spans="1:65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  <c r="BC421" s="92"/>
      <c r="BD421" s="92"/>
      <c r="BE421" s="92"/>
      <c r="BF421" s="92"/>
      <c r="BG421" s="92"/>
      <c r="BH421" s="92"/>
      <c r="BI421" s="92"/>
      <c r="BJ421" s="92"/>
      <c r="BK421" s="92"/>
      <c r="BL421" s="92"/>
      <c r="BM421" s="92"/>
    </row>
    <row r="422" spans="1:65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  <c r="BC422" s="92"/>
      <c r="BD422" s="92"/>
      <c r="BE422" s="92"/>
      <c r="BF422" s="92"/>
      <c r="BG422" s="92"/>
      <c r="BH422" s="92"/>
      <c r="BI422" s="92"/>
      <c r="BJ422" s="92"/>
      <c r="BK422" s="92"/>
      <c r="BL422" s="92"/>
      <c r="BM422" s="92"/>
    </row>
    <row r="423" spans="1:65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  <c r="BC423" s="92"/>
      <c r="BD423" s="92"/>
      <c r="BE423" s="92"/>
      <c r="BF423" s="92"/>
      <c r="BG423" s="92"/>
      <c r="BH423" s="92"/>
      <c r="BI423" s="92"/>
      <c r="BJ423" s="92"/>
      <c r="BK423" s="92"/>
      <c r="BL423" s="92"/>
      <c r="BM423" s="92"/>
    </row>
    <row r="424" spans="1:65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  <c r="BC424" s="92"/>
      <c r="BD424" s="92"/>
      <c r="BE424" s="92"/>
      <c r="BF424" s="92"/>
      <c r="BG424" s="92"/>
      <c r="BH424" s="92"/>
      <c r="BI424" s="92"/>
      <c r="BJ424" s="92"/>
      <c r="BK424" s="92"/>
      <c r="BL424" s="92"/>
      <c r="BM424" s="92"/>
    </row>
    <row r="425" spans="1:65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</row>
    <row r="426" spans="1:65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  <c r="BC426" s="92"/>
      <c r="BD426" s="92"/>
      <c r="BE426" s="92"/>
      <c r="BF426" s="92"/>
      <c r="BG426" s="92"/>
      <c r="BH426" s="92"/>
      <c r="BI426" s="92"/>
      <c r="BJ426" s="92"/>
      <c r="BK426" s="92"/>
      <c r="BL426" s="92"/>
      <c r="BM426" s="92"/>
    </row>
    <row r="427" spans="1:65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  <c r="BC427" s="92"/>
      <c r="BD427" s="92"/>
      <c r="BE427" s="92"/>
      <c r="BF427" s="92"/>
      <c r="BG427" s="92"/>
      <c r="BH427" s="92"/>
      <c r="BI427" s="92"/>
      <c r="BJ427" s="92"/>
      <c r="BK427" s="92"/>
      <c r="BL427" s="92"/>
      <c r="BM427" s="92"/>
    </row>
    <row r="428" spans="1:65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  <c r="BC428" s="92"/>
      <c r="BD428" s="92"/>
      <c r="BE428" s="92"/>
      <c r="BF428" s="92"/>
      <c r="BG428" s="92"/>
      <c r="BH428" s="92"/>
      <c r="BI428" s="92"/>
      <c r="BJ428" s="92"/>
      <c r="BK428" s="92"/>
      <c r="BL428" s="92"/>
      <c r="BM428" s="92"/>
    </row>
    <row r="429" spans="1:65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  <c r="BC429" s="92"/>
      <c r="BD429" s="92"/>
      <c r="BE429" s="92"/>
      <c r="BF429" s="92"/>
      <c r="BG429" s="92"/>
      <c r="BH429" s="92"/>
      <c r="BI429" s="92"/>
      <c r="BJ429" s="92"/>
      <c r="BK429" s="92"/>
      <c r="BL429" s="92"/>
      <c r="BM429" s="92"/>
    </row>
    <row r="430" spans="1:65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92"/>
      <c r="BL430" s="92"/>
      <c r="BM430" s="92"/>
    </row>
    <row r="431" spans="1:65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  <c r="BC431" s="92"/>
      <c r="BD431" s="92"/>
      <c r="BE431" s="92"/>
      <c r="BF431" s="92"/>
      <c r="BG431" s="92"/>
      <c r="BH431" s="92"/>
      <c r="BI431" s="92"/>
      <c r="BJ431" s="92"/>
      <c r="BK431" s="92"/>
      <c r="BL431" s="92"/>
      <c r="BM431" s="92"/>
    </row>
    <row r="432" spans="1:65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  <c r="BC432" s="92"/>
      <c r="BD432" s="92"/>
      <c r="BE432" s="92"/>
      <c r="BF432" s="92"/>
      <c r="BG432" s="92"/>
      <c r="BH432" s="92"/>
      <c r="BI432" s="92"/>
      <c r="BJ432" s="92"/>
      <c r="BK432" s="92"/>
      <c r="BL432" s="92"/>
      <c r="BM432" s="92"/>
    </row>
    <row r="433" spans="1:65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  <c r="BC433" s="92"/>
      <c r="BD433" s="92"/>
      <c r="BE433" s="92"/>
      <c r="BF433" s="92"/>
      <c r="BG433" s="92"/>
      <c r="BH433" s="92"/>
      <c r="BI433" s="92"/>
      <c r="BJ433" s="92"/>
      <c r="BK433" s="92"/>
      <c r="BL433" s="92"/>
      <c r="BM433" s="92"/>
    </row>
    <row r="434" spans="1:65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  <c r="BC434" s="92"/>
      <c r="BD434" s="92"/>
      <c r="BE434" s="92"/>
      <c r="BF434" s="92"/>
      <c r="BG434" s="92"/>
      <c r="BH434" s="92"/>
      <c r="BI434" s="92"/>
      <c r="BJ434" s="92"/>
      <c r="BK434" s="92"/>
      <c r="BL434" s="92"/>
      <c r="BM434" s="92"/>
    </row>
    <row r="435" spans="1:65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  <c r="BC435" s="92"/>
      <c r="BD435" s="92"/>
      <c r="BE435" s="92"/>
      <c r="BF435" s="92"/>
      <c r="BG435" s="92"/>
      <c r="BH435" s="92"/>
      <c r="BI435" s="92"/>
      <c r="BJ435" s="92"/>
      <c r="BK435" s="92"/>
      <c r="BL435" s="92"/>
      <c r="BM435" s="92"/>
    </row>
    <row r="436" spans="1:65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  <c r="BC436" s="92"/>
      <c r="BD436" s="92"/>
      <c r="BE436" s="92"/>
      <c r="BF436" s="92"/>
      <c r="BG436" s="92"/>
      <c r="BH436" s="92"/>
      <c r="BI436" s="92"/>
      <c r="BJ436" s="92"/>
      <c r="BK436" s="92"/>
      <c r="BL436" s="92"/>
      <c r="BM436" s="92"/>
    </row>
    <row r="437" spans="1:65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  <c r="BC437" s="92"/>
      <c r="BD437" s="92"/>
      <c r="BE437" s="92"/>
      <c r="BF437" s="92"/>
      <c r="BG437" s="92"/>
      <c r="BH437" s="92"/>
      <c r="BI437" s="92"/>
      <c r="BJ437" s="92"/>
      <c r="BK437" s="92"/>
      <c r="BL437" s="92"/>
      <c r="BM437" s="92"/>
    </row>
    <row r="438" spans="1:65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  <c r="BC438" s="92"/>
      <c r="BD438" s="92"/>
      <c r="BE438" s="92"/>
      <c r="BF438" s="92"/>
      <c r="BG438" s="92"/>
      <c r="BH438" s="92"/>
      <c r="BI438" s="92"/>
      <c r="BJ438" s="92"/>
      <c r="BK438" s="92"/>
      <c r="BL438" s="92"/>
      <c r="BM438" s="92"/>
    </row>
    <row r="439" spans="1:65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  <c r="BC439" s="92"/>
      <c r="BD439" s="92"/>
      <c r="BE439" s="92"/>
      <c r="BF439" s="92"/>
      <c r="BG439" s="92"/>
      <c r="BH439" s="92"/>
      <c r="BI439" s="92"/>
      <c r="BJ439" s="92"/>
      <c r="BK439" s="92"/>
      <c r="BL439" s="92"/>
      <c r="BM439" s="92"/>
    </row>
    <row r="440" spans="1:65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  <c r="BC440" s="92"/>
      <c r="BD440" s="92"/>
      <c r="BE440" s="92"/>
      <c r="BF440" s="92"/>
      <c r="BG440" s="92"/>
      <c r="BH440" s="92"/>
      <c r="BI440" s="92"/>
      <c r="BJ440" s="92"/>
      <c r="BK440" s="92"/>
      <c r="BL440" s="92"/>
      <c r="BM440" s="92"/>
    </row>
    <row r="441" spans="1:65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  <c r="BC441" s="92"/>
      <c r="BD441" s="92"/>
      <c r="BE441" s="92"/>
      <c r="BF441" s="92"/>
      <c r="BG441" s="92"/>
      <c r="BH441" s="92"/>
      <c r="BI441" s="92"/>
      <c r="BJ441" s="92"/>
      <c r="BK441" s="92"/>
      <c r="BL441" s="92"/>
      <c r="BM441" s="92"/>
    </row>
    <row r="442" spans="1:65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  <c r="BC442" s="92"/>
      <c r="BD442" s="92"/>
      <c r="BE442" s="92"/>
      <c r="BF442" s="92"/>
      <c r="BG442" s="92"/>
      <c r="BH442" s="92"/>
      <c r="BI442" s="92"/>
      <c r="BJ442" s="92"/>
      <c r="BK442" s="92"/>
      <c r="BL442" s="92"/>
      <c r="BM442" s="92"/>
    </row>
    <row r="443" spans="1:65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  <c r="BC443" s="92"/>
      <c r="BD443" s="92"/>
      <c r="BE443" s="92"/>
      <c r="BF443" s="92"/>
      <c r="BG443" s="92"/>
      <c r="BH443" s="92"/>
      <c r="BI443" s="92"/>
      <c r="BJ443" s="92"/>
      <c r="BK443" s="92"/>
      <c r="BL443" s="92"/>
      <c r="BM443" s="92"/>
    </row>
    <row r="444" spans="1:65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  <c r="BC444" s="92"/>
      <c r="BD444" s="92"/>
      <c r="BE444" s="92"/>
      <c r="BF444" s="92"/>
      <c r="BG444" s="92"/>
      <c r="BH444" s="92"/>
      <c r="BI444" s="92"/>
      <c r="BJ444" s="92"/>
      <c r="BK444" s="92"/>
      <c r="BL444" s="92"/>
      <c r="BM444" s="92"/>
    </row>
    <row r="445" spans="1:65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  <c r="BC445" s="92"/>
      <c r="BD445" s="92"/>
      <c r="BE445" s="92"/>
      <c r="BF445" s="92"/>
      <c r="BG445" s="92"/>
      <c r="BH445" s="92"/>
      <c r="BI445" s="92"/>
      <c r="BJ445" s="92"/>
      <c r="BK445" s="92"/>
      <c r="BL445" s="92"/>
      <c r="BM445" s="92"/>
    </row>
    <row r="446" spans="1:65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  <c r="BC446" s="92"/>
      <c r="BD446" s="92"/>
      <c r="BE446" s="92"/>
      <c r="BF446" s="92"/>
      <c r="BG446" s="92"/>
      <c r="BH446" s="92"/>
      <c r="BI446" s="92"/>
      <c r="BJ446" s="92"/>
      <c r="BK446" s="92"/>
      <c r="BL446" s="92"/>
      <c r="BM446" s="92"/>
    </row>
    <row r="447" spans="1:65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  <c r="BC447" s="92"/>
      <c r="BD447" s="92"/>
      <c r="BE447" s="92"/>
      <c r="BF447" s="92"/>
      <c r="BG447" s="92"/>
      <c r="BH447" s="92"/>
      <c r="BI447" s="92"/>
      <c r="BJ447" s="92"/>
      <c r="BK447" s="92"/>
      <c r="BL447" s="92"/>
      <c r="BM447" s="92"/>
    </row>
    <row r="448" spans="1:65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  <c r="BC448" s="92"/>
      <c r="BD448" s="92"/>
      <c r="BE448" s="92"/>
      <c r="BF448" s="92"/>
      <c r="BG448" s="92"/>
      <c r="BH448" s="92"/>
      <c r="BI448" s="92"/>
      <c r="BJ448" s="92"/>
      <c r="BK448" s="92"/>
      <c r="BL448" s="92"/>
      <c r="BM448" s="92"/>
    </row>
    <row r="449" spans="1:65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  <c r="BC449" s="92"/>
      <c r="BD449" s="92"/>
      <c r="BE449" s="92"/>
      <c r="BF449" s="92"/>
      <c r="BG449" s="92"/>
      <c r="BH449" s="92"/>
      <c r="BI449" s="92"/>
      <c r="BJ449" s="92"/>
      <c r="BK449" s="92"/>
      <c r="BL449" s="92"/>
      <c r="BM449" s="92"/>
    </row>
    <row r="450" spans="1:65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92"/>
      <c r="BL450" s="92"/>
      <c r="BM450" s="92"/>
    </row>
    <row r="451" spans="1:65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  <c r="BC451" s="92"/>
      <c r="BD451" s="92"/>
      <c r="BE451" s="92"/>
      <c r="BF451" s="92"/>
      <c r="BG451" s="92"/>
      <c r="BH451" s="92"/>
      <c r="BI451" s="92"/>
      <c r="BJ451" s="92"/>
      <c r="BK451" s="92"/>
      <c r="BL451" s="92"/>
      <c r="BM451" s="92"/>
    </row>
    <row r="452" spans="1:65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  <c r="BC452" s="92"/>
      <c r="BD452" s="92"/>
      <c r="BE452" s="92"/>
      <c r="BF452" s="92"/>
      <c r="BG452" s="92"/>
      <c r="BH452" s="92"/>
      <c r="BI452" s="92"/>
      <c r="BJ452" s="92"/>
      <c r="BK452" s="92"/>
      <c r="BL452" s="92"/>
      <c r="BM452" s="92"/>
    </row>
    <row r="453" spans="1:65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  <c r="BC453" s="92"/>
      <c r="BD453" s="92"/>
      <c r="BE453" s="92"/>
      <c r="BF453" s="92"/>
      <c r="BG453" s="92"/>
      <c r="BH453" s="92"/>
      <c r="BI453" s="92"/>
      <c r="BJ453" s="92"/>
      <c r="BK453" s="92"/>
      <c r="BL453" s="92"/>
      <c r="BM453" s="92"/>
    </row>
    <row r="454" spans="1:65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  <c r="BC454" s="92"/>
      <c r="BD454" s="92"/>
      <c r="BE454" s="92"/>
      <c r="BF454" s="92"/>
      <c r="BG454" s="92"/>
      <c r="BH454" s="92"/>
      <c r="BI454" s="92"/>
      <c r="BJ454" s="92"/>
      <c r="BK454" s="92"/>
      <c r="BL454" s="92"/>
      <c r="BM454" s="92"/>
    </row>
    <row r="455" spans="1:65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  <c r="BC455" s="92"/>
      <c r="BD455" s="92"/>
      <c r="BE455" s="92"/>
      <c r="BF455" s="92"/>
      <c r="BG455" s="92"/>
      <c r="BH455" s="92"/>
      <c r="BI455" s="92"/>
      <c r="BJ455" s="92"/>
      <c r="BK455" s="92"/>
      <c r="BL455" s="92"/>
      <c r="BM455" s="92"/>
    </row>
    <row r="456" spans="1:65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  <c r="BE456" s="92"/>
      <c r="BF456" s="92"/>
      <c r="BG456" s="92"/>
      <c r="BH456" s="92"/>
      <c r="BI456" s="92"/>
      <c r="BJ456" s="92"/>
      <c r="BK456" s="92"/>
      <c r="BL456" s="92"/>
      <c r="BM456" s="92"/>
    </row>
    <row r="457" spans="1:65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/>
      <c r="BF457" s="92"/>
      <c r="BG457" s="92"/>
      <c r="BH457" s="92"/>
      <c r="BI457" s="92"/>
      <c r="BJ457" s="92"/>
      <c r="BK457" s="92"/>
      <c r="BL457" s="92"/>
      <c r="BM457" s="92"/>
    </row>
    <row r="458" spans="1:65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</row>
    <row r="459" spans="1:65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</row>
    <row r="460" spans="1:65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</row>
    <row r="461" spans="1:65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</row>
    <row r="462" spans="1:65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</row>
    <row r="463" spans="1:65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</row>
    <row r="464" spans="1:65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</row>
    <row r="465" spans="1:65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</row>
    <row r="466" spans="1:65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</row>
    <row r="467" spans="1:65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</row>
    <row r="468" spans="1:65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</row>
    <row r="469" spans="1:65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</row>
    <row r="470" spans="1:65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</row>
    <row r="471" spans="1:65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</row>
    <row r="472" spans="1:65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</row>
    <row r="473" spans="1:65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</row>
    <row r="474" spans="1:65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</row>
    <row r="475" spans="1:65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</row>
    <row r="476" spans="1:65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  <c r="BC476" s="92"/>
      <c r="BD476" s="92"/>
      <c r="BE476" s="92"/>
      <c r="BF476" s="92"/>
      <c r="BG476" s="92"/>
      <c r="BH476" s="92"/>
      <c r="BI476" s="92"/>
      <c r="BJ476" s="92"/>
      <c r="BK476" s="92"/>
      <c r="BL476" s="92"/>
      <c r="BM476" s="92"/>
    </row>
    <row r="477" spans="1:65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  <c r="BC477" s="92"/>
      <c r="BD477" s="92"/>
      <c r="BE477" s="92"/>
      <c r="BF477" s="92"/>
      <c r="BG477" s="92"/>
      <c r="BH477" s="92"/>
      <c r="BI477" s="92"/>
      <c r="BJ477" s="92"/>
      <c r="BK477" s="92"/>
      <c r="BL477" s="92"/>
      <c r="BM477" s="92"/>
    </row>
    <row r="478" spans="1:65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  <c r="BC478" s="92"/>
      <c r="BD478" s="92"/>
      <c r="BE478" s="92"/>
      <c r="BF478" s="92"/>
      <c r="BG478" s="92"/>
      <c r="BH478" s="92"/>
      <c r="BI478" s="92"/>
      <c r="BJ478" s="92"/>
      <c r="BK478" s="92"/>
      <c r="BL478" s="92"/>
      <c r="BM478" s="92"/>
    </row>
    <row r="479" spans="1:65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  <c r="BC479" s="92"/>
      <c r="BD479" s="92"/>
      <c r="BE479" s="92"/>
      <c r="BF479" s="92"/>
      <c r="BG479" s="92"/>
      <c r="BH479" s="92"/>
      <c r="BI479" s="92"/>
      <c r="BJ479" s="92"/>
      <c r="BK479" s="92"/>
      <c r="BL479" s="92"/>
      <c r="BM479" s="92"/>
    </row>
    <row r="480" spans="1:65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  <c r="BC480" s="92"/>
      <c r="BD480" s="92"/>
      <c r="BE480" s="92"/>
      <c r="BF480" s="92"/>
      <c r="BG480" s="92"/>
      <c r="BH480" s="92"/>
      <c r="BI480" s="92"/>
      <c r="BJ480" s="92"/>
      <c r="BK480" s="92"/>
      <c r="BL480" s="92"/>
      <c r="BM480" s="92"/>
    </row>
    <row r="481" spans="1:65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  <c r="BC481" s="92"/>
      <c r="BD481" s="92"/>
      <c r="BE481" s="92"/>
      <c r="BF481" s="92"/>
      <c r="BG481" s="92"/>
      <c r="BH481" s="92"/>
      <c r="BI481" s="92"/>
      <c r="BJ481" s="92"/>
      <c r="BK481" s="92"/>
      <c r="BL481" s="92"/>
      <c r="BM481" s="92"/>
    </row>
    <row r="482" spans="1:65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  <c r="BF482" s="92"/>
      <c r="BG482" s="92"/>
      <c r="BH482" s="92"/>
      <c r="BI482" s="92"/>
      <c r="BJ482" s="92"/>
      <c r="BK482" s="92"/>
      <c r="BL482" s="92"/>
      <c r="BM482" s="92"/>
    </row>
    <row r="483" spans="1:65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  <c r="BF483" s="92"/>
      <c r="BG483" s="92"/>
      <c r="BH483" s="92"/>
      <c r="BI483" s="92"/>
      <c r="BJ483" s="92"/>
      <c r="BK483" s="92"/>
      <c r="BL483" s="92"/>
      <c r="BM483" s="92"/>
    </row>
    <row r="484" spans="1:65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  <c r="BF484" s="92"/>
      <c r="BG484" s="92"/>
      <c r="BH484" s="92"/>
      <c r="BI484" s="92"/>
      <c r="BJ484" s="92"/>
      <c r="BK484" s="92"/>
      <c r="BL484" s="92"/>
      <c r="BM484" s="92"/>
    </row>
    <row r="485" spans="1:65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  <c r="BF485" s="92"/>
      <c r="BG485" s="92"/>
      <c r="BH485" s="92"/>
      <c r="BI485" s="92"/>
      <c r="BJ485" s="92"/>
      <c r="BK485" s="92"/>
      <c r="BL485" s="92"/>
      <c r="BM485" s="92"/>
    </row>
    <row r="486" spans="1:65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  <c r="BF486" s="92"/>
      <c r="BG486" s="92"/>
      <c r="BH486" s="92"/>
      <c r="BI486" s="92"/>
      <c r="BJ486" s="92"/>
      <c r="BK486" s="92"/>
      <c r="BL486" s="92"/>
      <c r="BM486" s="92"/>
    </row>
    <row r="487" spans="1:65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  <c r="BC487" s="92"/>
      <c r="BD487" s="92"/>
      <c r="BE487" s="92"/>
      <c r="BF487" s="92"/>
      <c r="BG487" s="92"/>
      <c r="BH487" s="92"/>
      <c r="BI487" s="92"/>
      <c r="BJ487" s="92"/>
      <c r="BK487" s="92"/>
      <c r="BL487" s="92"/>
      <c r="BM487" s="92"/>
    </row>
    <row r="488" spans="1:65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2"/>
      <c r="BK488" s="92"/>
      <c r="BL488" s="92"/>
      <c r="BM488" s="92"/>
    </row>
    <row r="489" spans="1:65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  <c r="BC489" s="92"/>
      <c r="BD489" s="92"/>
      <c r="BE489" s="92"/>
      <c r="BF489" s="92"/>
      <c r="BG489" s="92"/>
      <c r="BH489" s="92"/>
      <c r="BI489" s="92"/>
      <c r="BJ489" s="92"/>
      <c r="BK489" s="92"/>
      <c r="BL489" s="92"/>
      <c r="BM489" s="92"/>
    </row>
    <row r="490" spans="1:65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  <c r="BC490" s="92"/>
      <c r="BD490" s="92"/>
      <c r="BE490" s="92"/>
      <c r="BF490" s="92"/>
      <c r="BG490" s="92"/>
      <c r="BH490" s="92"/>
      <c r="BI490" s="92"/>
      <c r="BJ490" s="92"/>
      <c r="BK490" s="92"/>
      <c r="BL490" s="92"/>
      <c r="BM490" s="92"/>
    </row>
    <row r="491" spans="1:65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  <c r="BC491" s="92"/>
      <c r="BD491" s="92"/>
      <c r="BE491" s="92"/>
      <c r="BF491" s="92"/>
      <c r="BG491" s="92"/>
      <c r="BH491" s="92"/>
      <c r="BI491" s="92"/>
      <c r="BJ491" s="92"/>
      <c r="BK491" s="92"/>
      <c r="BL491" s="92"/>
      <c r="BM491" s="92"/>
    </row>
    <row r="492" spans="1:65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  <c r="BC492" s="92"/>
      <c r="BD492" s="92"/>
      <c r="BE492" s="92"/>
      <c r="BF492" s="92"/>
      <c r="BG492" s="92"/>
      <c r="BH492" s="92"/>
      <c r="BI492" s="92"/>
      <c r="BJ492" s="92"/>
      <c r="BK492" s="92"/>
      <c r="BL492" s="92"/>
      <c r="BM492" s="92"/>
    </row>
    <row r="493" spans="1:65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  <c r="BC493" s="92"/>
      <c r="BD493" s="92"/>
      <c r="BE493" s="92"/>
      <c r="BF493" s="92"/>
      <c r="BG493" s="92"/>
      <c r="BH493" s="92"/>
      <c r="BI493" s="92"/>
      <c r="BJ493" s="92"/>
      <c r="BK493" s="92"/>
      <c r="BL493" s="92"/>
      <c r="BM493" s="92"/>
    </row>
    <row r="494" spans="1:65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  <c r="BF494" s="92"/>
      <c r="BG494" s="92"/>
      <c r="BH494" s="92"/>
      <c r="BI494" s="92"/>
      <c r="BJ494" s="92"/>
      <c r="BK494" s="92"/>
      <c r="BL494" s="92"/>
      <c r="BM494" s="92"/>
    </row>
    <row r="495" spans="1:65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</row>
    <row r="496" spans="1:65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  <c r="BF496" s="92"/>
      <c r="BG496" s="92"/>
      <c r="BH496" s="92"/>
      <c r="BI496" s="92"/>
      <c r="BJ496" s="92"/>
      <c r="BK496" s="92"/>
      <c r="BL496" s="92"/>
      <c r="BM496" s="92"/>
    </row>
    <row r="497" spans="1:65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  <c r="BF497" s="92"/>
      <c r="BG497" s="92"/>
      <c r="BH497" s="92"/>
      <c r="BI497" s="92"/>
      <c r="BJ497" s="92"/>
      <c r="BK497" s="92"/>
      <c r="BL497" s="92"/>
      <c r="BM497" s="92"/>
    </row>
    <row r="498" spans="1:65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</row>
    <row r="499" spans="1:65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  <c r="BC499" s="92"/>
      <c r="BD499" s="92"/>
      <c r="BE499" s="92"/>
      <c r="BF499" s="92"/>
      <c r="BG499" s="92"/>
      <c r="BH499" s="92"/>
      <c r="BI499" s="92"/>
      <c r="BJ499" s="92"/>
      <c r="BK499" s="92"/>
      <c r="BL499" s="92"/>
      <c r="BM499" s="92"/>
    </row>
    <row r="500" spans="1:65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  <c r="BC500" s="92"/>
      <c r="BD500" s="92"/>
      <c r="BE500" s="92"/>
      <c r="BF500" s="92"/>
      <c r="BG500" s="92"/>
      <c r="BH500" s="92"/>
      <c r="BI500" s="92"/>
      <c r="BJ500" s="92"/>
      <c r="BK500" s="92"/>
      <c r="BL500" s="92"/>
      <c r="BM500" s="92"/>
    </row>
    <row r="501" spans="1:65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  <c r="BC501" s="92"/>
      <c r="BD501" s="92"/>
      <c r="BE501" s="92"/>
      <c r="BF501" s="92"/>
      <c r="BG501" s="92"/>
      <c r="BH501" s="92"/>
      <c r="BI501" s="92"/>
      <c r="BJ501" s="92"/>
      <c r="BK501" s="92"/>
      <c r="BL501" s="92"/>
      <c r="BM501" s="92"/>
    </row>
    <row r="502" spans="1:65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  <c r="BC502" s="92"/>
      <c r="BD502" s="92"/>
      <c r="BE502" s="92"/>
      <c r="BF502" s="92"/>
      <c r="BG502" s="92"/>
      <c r="BH502" s="92"/>
      <c r="BI502" s="92"/>
      <c r="BJ502" s="92"/>
      <c r="BK502" s="92"/>
      <c r="BL502" s="92"/>
      <c r="BM502" s="92"/>
    </row>
    <row r="503" spans="1:65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  <c r="BC503" s="92"/>
      <c r="BD503" s="92"/>
      <c r="BE503" s="92"/>
      <c r="BF503" s="92"/>
      <c r="BG503" s="92"/>
      <c r="BH503" s="92"/>
      <c r="BI503" s="92"/>
      <c r="BJ503" s="92"/>
      <c r="BK503" s="92"/>
      <c r="BL503" s="92"/>
      <c r="BM503" s="92"/>
    </row>
    <row r="504" spans="1:65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2"/>
      <c r="BK504" s="92"/>
      <c r="BL504" s="92"/>
      <c r="BM504" s="92"/>
    </row>
    <row r="505" spans="1:65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  <c r="BC505" s="92"/>
      <c r="BD505" s="92"/>
      <c r="BE505" s="92"/>
      <c r="BF505" s="92"/>
      <c r="BG505" s="92"/>
      <c r="BH505" s="92"/>
      <c r="BI505" s="92"/>
      <c r="BJ505" s="92"/>
      <c r="BK505" s="92"/>
      <c r="BL505" s="92"/>
      <c r="BM505" s="92"/>
    </row>
    <row r="506" spans="1:65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  <c r="BF506" s="92"/>
      <c r="BG506" s="92"/>
      <c r="BH506" s="92"/>
      <c r="BI506" s="92"/>
      <c r="BJ506" s="92"/>
      <c r="BK506" s="92"/>
      <c r="BL506" s="92"/>
      <c r="BM506" s="92"/>
    </row>
    <row r="507" spans="1:65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/>
      <c r="BH507" s="92"/>
      <c r="BI507" s="92"/>
      <c r="BJ507" s="92"/>
      <c r="BK507" s="92"/>
      <c r="BL507" s="92"/>
      <c r="BM507" s="92"/>
    </row>
    <row r="508" spans="1:65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  <c r="BF508" s="92"/>
      <c r="BG508" s="92"/>
      <c r="BH508" s="92"/>
      <c r="BI508" s="92"/>
      <c r="BJ508" s="92"/>
      <c r="BK508" s="92"/>
      <c r="BL508" s="92"/>
      <c r="BM508" s="92"/>
    </row>
    <row r="509" spans="1:65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  <c r="BF509" s="92"/>
      <c r="BG509" s="92"/>
      <c r="BH509" s="92"/>
      <c r="BI509" s="92"/>
      <c r="BJ509" s="92"/>
      <c r="BK509" s="92"/>
      <c r="BL509" s="92"/>
      <c r="BM509" s="92"/>
    </row>
    <row r="510" spans="1:65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  <c r="BF510" s="92"/>
      <c r="BG510" s="92"/>
      <c r="BH510" s="92"/>
      <c r="BI510" s="92"/>
      <c r="BJ510" s="92"/>
      <c r="BK510" s="92"/>
      <c r="BL510" s="92"/>
      <c r="BM510" s="92"/>
    </row>
    <row r="511" spans="1:65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  <c r="BC511" s="92"/>
      <c r="BD511" s="92"/>
      <c r="BE511" s="92"/>
      <c r="BF511" s="92"/>
      <c r="BG511" s="92"/>
      <c r="BH511" s="92"/>
      <c r="BI511" s="92"/>
      <c r="BJ511" s="92"/>
      <c r="BK511" s="92"/>
      <c r="BL511" s="92"/>
      <c r="BM511" s="92"/>
    </row>
    <row r="512" spans="1:65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  <c r="BC512" s="92"/>
      <c r="BD512" s="92"/>
      <c r="BE512" s="92"/>
      <c r="BF512" s="92"/>
      <c r="BG512" s="92"/>
      <c r="BH512" s="92"/>
      <c r="BI512" s="92"/>
      <c r="BJ512" s="92"/>
      <c r="BK512" s="92"/>
      <c r="BL512" s="92"/>
      <c r="BM512" s="92"/>
    </row>
    <row r="513" spans="1:65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  <c r="BC513" s="92"/>
      <c r="BD513" s="92"/>
      <c r="BE513" s="92"/>
      <c r="BF513" s="92"/>
      <c r="BG513" s="92"/>
      <c r="BH513" s="92"/>
      <c r="BI513" s="92"/>
      <c r="BJ513" s="92"/>
      <c r="BK513" s="92"/>
      <c r="BL513" s="92"/>
      <c r="BM513" s="92"/>
    </row>
    <row r="514" spans="1:65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  <c r="BC514" s="92"/>
      <c r="BD514" s="92"/>
      <c r="BE514" s="92"/>
      <c r="BF514" s="92"/>
      <c r="BG514" s="92"/>
      <c r="BH514" s="92"/>
      <c r="BI514" s="92"/>
      <c r="BJ514" s="92"/>
      <c r="BK514" s="92"/>
      <c r="BL514" s="92"/>
      <c r="BM514" s="92"/>
    </row>
    <row r="515" spans="1:65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92"/>
      <c r="BF515" s="92"/>
      <c r="BG515" s="92"/>
      <c r="BH515" s="92"/>
      <c r="BI515" s="92"/>
      <c r="BJ515" s="92"/>
      <c r="BK515" s="92"/>
      <c r="BL515" s="92"/>
      <c r="BM515" s="92"/>
    </row>
    <row r="516" spans="1:65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  <c r="BC516" s="92"/>
      <c r="BD516" s="92"/>
      <c r="BE516" s="92"/>
      <c r="BF516" s="92"/>
      <c r="BG516" s="92"/>
      <c r="BH516" s="92"/>
      <c r="BI516" s="92"/>
      <c r="BJ516" s="92"/>
      <c r="BK516" s="92"/>
      <c r="BL516" s="92"/>
      <c r="BM516" s="92"/>
    </row>
    <row r="517" spans="1:65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  <c r="BC517" s="92"/>
      <c r="BD517" s="92"/>
      <c r="BE517" s="92"/>
      <c r="BF517" s="92"/>
      <c r="BG517" s="92"/>
      <c r="BH517" s="92"/>
      <c r="BI517" s="92"/>
      <c r="BJ517" s="92"/>
      <c r="BK517" s="92"/>
      <c r="BL517" s="92"/>
      <c r="BM517" s="92"/>
    </row>
    <row r="518" spans="1:65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  <c r="BF518" s="92"/>
      <c r="BG518" s="92"/>
      <c r="BH518" s="92"/>
      <c r="BI518" s="92"/>
      <c r="BJ518" s="92"/>
      <c r="BK518" s="92"/>
      <c r="BL518" s="92"/>
      <c r="BM518" s="92"/>
    </row>
    <row r="519" spans="1:65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</row>
    <row r="520" spans="1:65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92"/>
      <c r="BI520" s="92"/>
      <c r="BJ520" s="92"/>
      <c r="BK520" s="92"/>
      <c r="BL520" s="92"/>
      <c r="BM520" s="92"/>
    </row>
    <row r="521" spans="1:65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92"/>
      <c r="BI521" s="92"/>
      <c r="BJ521" s="92"/>
      <c r="BK521" s="92"/>
      <c r="BL521" s="92"/>
      <c r="BM521" s="92"/>
    </row>
    <row r="522" spans="1:65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92"/>
      <c r="BI522" s="92"/>
      <c r="BJ522" s="92"/>
      <c r="BK522" s="92"/>
      <c r="BL522" s="92"/>
      <c r="BM522" s="92"/>
    </row>
    <row r="523" spans="1:65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92"/>
      <c r="BI523" s="92"/>
      <c r="BJ523" s="92"/>
      <c r="BK523" s="92"/>
      <c r="BL523" s="92"/>
      <c r="BM523" s="92"/>
    </row>
    <row r="524" spans="1:65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92"/>
      <c r="BI524" s="92"/>
      <c r="BJ524" s="92"/>
      <c r="BK524" s="92"/>
      <c r="BL524" s="92"/>
      <c r="BM524" s="92"/>
    </row>
    <row r="525" spans="1:65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  <c r="BC525" s="92"/>
      <c r="BD525" s="92"/>
      <c r="BE525" s="92"/>
      <c r="BF525" s="92"/>
      <c r="BG525" s="92"/>
      <c r="BH525" s="92"/>
      <c r="BI525" s="92"/>
      <c r="BJ525" s="92"/>
      <c r="BK525" s="92"/>
      <c r="BL525" s="92"/>
      <c r="BM525" s="92"/>
    </row>
    <row r="526" spans="1:65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  <c r="BC526" s="92"/>
      <c r="BD526" s="92"/>
      <c r="BE526" s="92"/>
      <c r="BF526" s="92"/>
      <c r="BG526" s="92"/>
      <c r="BH526" s="92"/>
      <c r="BI526" s="92"/>
      <c r="BJ526" s="92"/>
      <c r="BK526" s="92"/>
      <c r="BL526" s="92"/>
      <c r="BM526" s="92"/>
    </row>
    <row r="527" spans="1:65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92"/>
      <c r="BI527" s="92"/>
      <c r="BJ527" s="92"/>
      <c r="BK527" s="92"/>
      <c r="BL527" s="92"/>
      <c r="BM527" s="92"/>
    </row>
    <row r="528" spans="1:65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/>
      <c r="BH528" s="92"/>
      <c r="BI528" s="92"/>
      <c r="BJ528" s="92"/>
      <c r="BK528" s="92"/>
      <c r="BL528" s="92"/>
      <c r="BM528" s="92"/>
    </row>
    <row r="529" spans="1:65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  <c r="BC529" s="92"/>
      <c r="BD529" s="92"/>
      <c r="BE529" s="92"/>
      <c r="BF529" s="92"/>
      <c r="BG529" s="92"/>
      <c r="BH529" s="92"/>
      <c r="BI529" s="92"/>
      <c r="BJ529" s="92"/>
      <c r="BK529" s="92"/>
      <c r="BL529" s="92"/>
      <c r="BM529" s="92"/>
    </row>
    <row r="530" spans="1:65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  <c r="BC530" s="92"/>
      <c r="BD530" s="92"/>
      <c r="BE530" s="92"/>
      <c r="BF530" s="92"/>
      <c r="BG530" s="92"/>
      <c r="BH530" s="92"/>
      <c r="BI530" s="92"/>
      <c r="BJ530" s="92"/>
      <c r="BK530" s="92"/>
      <c r="BL530" s="92"/>
      <c r="BM530" s="92"/>
    </row>
    <row r="531" spans="1:65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  <c r="BC531" s="92"/>
      <c r="BD531" s="92"/>
      <c r="BE531" s="92"/>
      <c r="BF531" s="92"/>
      <c r="BG531" s="92"/>
      <c r="BH531" s="92"/>
      <c r="BI531" s="92"/>
      <c r="BJ531" s="92"/>
      <c r="BK531" s="92"/>
      <c r="BL531" s="92"/>
      <c r="BM531" s="92"/>
    </row>
    <row r="532" spans="1:65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  <c r="BC532" s="92"/>
      <c r="BD532" s="92"/>
      <c r="BE532" s="92"/>
      <c r="BF532" s="92"/>
      <c r="BG532" s="92"/>
      <c r="BH532" s="92"/>
      <c r="BI532" s="92"/>
      <c r="BJ532" s="92"/>
      <c r="BK532" s="92"/>
      <c r="BL532" s="92"/>
      <c r="BM532" s="92"/>
    </row>
    <row r="533" spans="1:65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  <c r="BC533" s="92"/>
      <c r="BD533" s="92"/>
      <c r="BE533" s="92"/>
      <c r="BF533" s="92"/>
      <c r="BG533" s="92"/>
      <c r="BH533" s="92"/>
      <c r="BI533" s="92"/>
      <c r="BJ533" s="92"/>
      <c r="BK533" s="92"/>
      <c r="BL533" s="92"/>
      <c r="BM533" s="92"/>
    </row>
    <row r="534" spans="1:65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92"/>
      <c r="BJ534" s="92"/>
      <c r="BK534" s="92"/>
      <c r="BL534" s="92"/>
      <c r="BM534" s="92"/>
    </row>
    <row r="535" spans="1:65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  <c r="BC535" s="92"/>
      <c r="BD535" s="92"/>
      <c r="BE535" s="92"/>
      <c r="BF535" s="92"/>
      <c r="BG535" s="92"/>
      <c r="BH535" s="92"/>
      <c r="BI535" s="92"/>
      <c r="BJ535" s="92"/>
      <c r="BK535" s="92"/>
      <c r="BL535" s="92"/>
      <c r="BM535" s="92"/>
    </row>
    <row r="536" spans="1:65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  <c r="BC536" s="92"/>
      <c r="BD536" s="92"/>
      <c r="BE536" s="92"/>
      <c r="BF536" s="92"/>
      <c r="BG536" s="92"/>
      <c r="BH536" s="92"/>
      <c r="BI536" s="92"/>
      <c r="BJ536" s="92"/>
      <c r="BK536" s="92"/>
      <c r="BL536" s="92"/>
      <c r="BM536" s="92"/>
    </row>
    <row r="537" spans="1:65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  <c r="BC537" s="92"/>
      <c r="BD537" s="92"/>
      <c r="BE537" s="92"/>
      <c r="BF537" s="92"/>
      <c r="BG537" s="92"/>
      <c r="BH537" s="92"/>
      <c r="BI537" s="92"/>
      <c r="BJ537" s="92"/>
      <c r="BK537" s="92"/>
      <c r="BL537" s="92"/>
      <c r="BM537" s="92"/>
    </row>
    <row r="538" spans="1:65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  <c r="BC538" s="92"/>
      <c r="BD538" s="92"/>
      <c r="BE538" s="92"/>
      <c r="BF538" s="92"/>
      <c r="BG538" s="92"/>
      <c r="BH538" s="92"/>
      <c r="BI538" s="92"/>
      <c r="BJ538" s="92"/>
      <c r="BK538" s="92"/>
      <c r="BL538" s="92"/>
      <c r="BM538" s="92"/>
    </row>
    <row r="539" spans="1:65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  <c r="BC539" s="92"/>
      <c r="BD539" s="92"/>
      <c r="BE539" s="92"/>
      <c r="BF539" s="92"/>
      <c r="BG539" s="92"/>
      <c r="BH539" s="92"/>
      <c r="BI539" s="92"/>
      <c r="BJ539" s="92"/>
      <c r="BK539" s="92"/>
      <c r="BL539" s="92"/>
      <c r="BM539" s="92"/>
    </row>
    <row r="540" spans="1:65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  <c r="BC540" s="92"/>
      <c r="BD540" s="92"/>
      <c r="BE540" s="92"/>
      <c r="BF540" s="92"/>
      <c r="BG540" s="92"/>
      <c r="BH540" s="92"/>
      <c r="BI540" s="92"/>
      <c r="BJ540" s="92"/>
      <c r="BK540" s="92"/>
      <c r="BL540" s="92"/>
      <c r="BM540" s="92"/>
    </row>
    <row r="541" spans="1:65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</row>
    <row r="542" spans="1:65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92"/>
      <c r="BI542" s="92"/>
      <c r="BJ542" s="92"/>
      <c r="BK542" s="92"/>
      <c r="BL542" s="92"/>
      <c r="BM542" s="92"/>
    </row>
    <row r="543" spans="1:65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92"/>
      <c r="BI543" s="92"/>
      <c r="BJ543" s="92"/>
      <c r="BK543" s="92"/>
      <c r="BL543" s="92"/>
      <c r="BM543" s="92"/>
    </row>
    <row r="544" spans="1:65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92"/>
      <c r="BI544" s="92"/>
      <c r="BJ544" s="92"/>
      <c r="BK544" s="92"/>
      <c r="BL544" s="92"/>
      <c r="BM544" s="92"/>
    </row>
    <row r="545" spans="1:65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92"/>
      <c r="BI545" s="92"/>
      <c r="BJ545" s="92"/>
      <c r="BK545" s="92"/>
      <c r="BL545" s="92"/>
      <c r="BM545" s="92"/>
    </row>
    <row r="546" spans="1:65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  <c r="BC546" s="92"/>
      <c r="BD546" s="92"/>
      <c r="BE546" s="92"/>
      <c r="BF546" s="92"/>
      <c r="BG546" s="92"/>
      <c r="BH546" s="92"/>
      <c r="BI546" s="92"/>
      <c r="BJ546" s="92"/>
      <c r="BK546" s="92"/>
      <c r="BL546" s="92"/>
      <c r="BM546" s="92"/>
    </row>
    <row r="547" spans="1:65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  <c r="BC547" s="92"/>
      <c r="BD547" s="92"/>
      <c r="BE547" s="92"/>
      <c r="BF547" s="92"/>
      <c r="BG547" s="92"/>
      <c r="BH547" s="92"/>
      <c r="BI547" s="92"/>
      <c r="BJ547" s="92"/>
      <c r="BK547" s="92"/>
      <c r="BL547" s="92"/>
      <c r="BM547" s="92"/>
    </row>
    <row r="548" spans="1:65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92"/>
      <c r="BI548" s="92"/>
      <c r="BJ548" s="92"/>
      <c r="BK548" s="92"/>
      <c r="BL548" s="92"/>
      <c r="BM548" s="92"/>
    </row>
    <row r="549" spans="1:65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/>
      <c r="BH549" s="92"/>
      <c r="BI549" s="92"/>
      <c r="BJ549" s="92"/>
      <c r="BK549" s="92"/>
      <c r="BL549" s="92"/>
      <c r="BM549" s="92"/>
    </row>
    <row r="550" spans="1:65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  <c r="BC550" s="92"/>
      <c r="BD550" s="92"/>
      <c r="BE550" s="92"/>
      <c r="BF550" s="92"/>
      <c r="BG550" s="92"/>
      <c r="BH550" s="92"/>
      <c r="BI550" s="92"/>
      <c r="BJ550" s="92"/>
      <c r="BK550" s="92"/>
      <c r="BL550" s="92"/>
      <c r="BM550" s="92"/>
    </row>
    <row r="551" spans="1:65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  <c r="BC551" s="92"/>
      <c r="BD551" s="92"/>
      <c r="BE551" s="92"/>
      <c r="BF551" s="92"/>
      <c r="BG551" s="92"/>
      <c r="BH551" s="92"/>
      <c r="BI551" s="92"/>
      <c r="BJ551" s="92"/>
      <c r="BK551" s="92"/>
      <c r="BL551" s="92"/>
      <c r="BM551" s="92"/>
    </row>
    <row r="552" spans="1:65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  <c r="BC552" s="92"/>
      <c r="BD552" s="92"/>
      <c r="BE552" s="92"/>
      <c r="BF552" s="92"/>
      <c r="BG552" s="92"/>
      <c r="BH552" s="92"/>
      <c r="BI552" s="92"/>
      <c r="BJ552" s="92"/>
      <c r="BK552" s="92"/>
      <c r="BL552" s="92"/>
      <c r="BM552" s="92"/>
    </row>
    <row r="553" spans="1:65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  <c r="BC553" s="92"/>
      <c r="BD553" s="92"/>
      <c r="BE553" s="92"/>
      <c r="BF553" s="92"/>
      <c r="BG553" s="92"/>
      <c r="BH553" s="92"/>
      <c r="BI553" s="92"/>
      <c r="BJ553" s="92"/>
      <c r="BK553" s="92"/>
      <c r="BL553" s="92"/>
      <c r="BM553" s="92"/>
    </row>
    <row r="554" spans="1:65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</row>
    <row r="555" spans="1:65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</row>
    <row r="556" spans="1:65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</row>
    <row r="557" spans="1:65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</row>
    <row r="558" spans="1:65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</row>
    <row r="559" spans="1:65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</row>
    <row r="560" spans="1:65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  <c r="BC560" s="92"/>
      <c r="BD560" s="92"/>
      <c r="BE560" s="92"/>
      <c r="BF560" s="92"/>
      <c r="BG560" s="92"/>
      <c r="BH560" s="92"/>
      <c r="BI560" s="92"/>
      <c r="BJ560" s="92"/>
      <c r="BK560" s="92"/>
      <c r="BL560" s="92"/>
      <c r="BM560" s="92"/>
    </row>
    <row r="561" spans="1:65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</row>
    <row r="562" spans="1:65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92"/>
      <c r="BI562" s="92"/>
      <c r="BJ562" s="92"/>
      <c r="BK562" s="92"/>
      <c r="BL562" s="92"/>
      <c r="BM562" s="92"/>
    </row>
    <row r="563" spans="1:65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</row>
    <row r="564" spans="1:65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</row>
    <row r="565" spans="1:65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</row>
    <row r="566" spans="1:65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</row>
    <row r="567" spans="1:65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</row>
    <row r="568" spans="1:65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</row>
    <row r="569" spans="1:65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</row>
    <row r="570" spans="1:65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</row>
    <row r="571" spans="1:65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</row>
    <row r="572" spans="1:65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</row>
    <row r="573" spans="1:65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</row>
    <row r="574" spans="1:65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</row>
    <row r="575" spans="1:65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</row>
    <row r="576" spans="1:65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</row>
    <row r="577" spans="1:65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</row>
    <row r="578" spans="1:65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</row>
    <row r="579" spans="1:65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</row>
    <row r="580" spans="1:65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</row>
    <row r="581" spans="1:65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</row>
    <row r="582" spans="1:65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</row>
    <row r="583" spans="1:65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</row>
    <row r="584" spans="1:65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</row>
    <row r="585" spans="1:65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</row>
    <row r="586" spans="1:65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</row>
    <row r="587" spans="1:65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</row>
    <row r="588" spans="1:65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</row>
    <row r="589" spans="1:65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</row>
    <row r="590" spans="1:65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</row>
    <row r="591" spans="1:65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  <c r="BC591" s="92"/>
      <c r="BD591" s="92"/>
      <c r="BE591" s="92"/>
      <c r="BF591" s="92"/>
      <c r="BG591" s="92"/>
      <c r="BH591" s="92"/>
      <c r="BI591" s="92"/>
      <c r="BJ591" s="92"/>
      <c r="BK591" s="92"/>
      <c r="BL591" s="92"/>
      <c r="BM591" s="92"/>
    </row>
    <row r="592" spans="1:65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</row>
    <row r="593" spans="1:65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  <c r="BC593" s="92"/>
      <c r="BD593" s="92"/>
      <c r="BE593" s="92"/>
      <c r="BF593" s="92"/>
      <c r="BG593" s="92"/>
      <c r="BH593" s="92"/>
      <c r="BI593" s="92"/>
      <c r="BJ593" s="92"/>
      <c r="BK593" s="92"/>
      <c r="BL593" s="92"/>
      <c r="BM593" s="92"/>
    </row>
    <row r="594" spans="1:65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92"/>
      <c r="BJ594" s="92"/>
      <c r="BK594" s="92"/>
      <c r="BL594" s="92"/>
      <c r="BM594" s="92"/>
    </row>
    <row r="595" spans="1:65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  <c r="BC595" s="92"/>
      <c r="BD595" s="92"/>
      <c r="BE595" s="92"/>
      <c r="BF595" s="92"/>
      <c r="BG595" s="92"/>
      <c r="BH595" s="92"/>
      <c r="BI595" s="92"/>
      <c r="BJ595" s="92"/>
      <c r="BK595" s="92"/>
      <c r="BL595" s="92"/>
      <c r="BM595" s="92"/>
    </row>
    <row r="596" spans="1:65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  <c r="BC596" s="92"/>
      <c r="BD596" s="92"/>
      <c r="BE596" s="92"/>
      <c r="BF596" s="92"/>
      <c r="BG596" s="92"/>
      <c r="BH596" s="92"/>
      <c r="BI596" s="92"/>
      <c r="BJ596" s="92"/>
      <c r="BK596" s="92"/>
      <c r="BL596" s="92"/>
      <c r="BM596" s="92"/>
    </row>
    <row r="597" spans="1:65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  <c r="BC597" s="92"/>
      <c r="BD597" s="92"/>
      <c r="BE597" s="92"/>
      <c r="BF597" s="92"/>
      <c r="BG597" s="92"/>
      <c r="BH597" s="92"/>
      <c r="BI597" s="92"/>
      <c r="BJ597" s="92"/>
      <c r="BK597" s="92"/>
      <c r="BL597" s="92"/>
      <c r="BM597" s="92"/>
    </row>
    <row r="598" spans="1:65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  <c r="BC598" s="92"/>
      <c r="BD598" s="92"/>
      <c r="BE598" s="92"/>
      <c r="BF598" s="92"/>
      <c r="BG598" s="92"/>
      <c r="BH598" s="92"/>
      <c r="BI598" s="92"/>
      <c r="BJ598" s="92"/>
      <c r="BK598" s="92"/>
      <c r="BL598" s="92"/>
      <c r="BM598" s="92"/>
    </row>
    <row r="599" spans="1:65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  <c r="BC599" s="92"/>
      <c r="BD599" s="92"/>
      <c r="BE599" s="92"/>
      <c r="BF599" s="92"/>
      <c r="BG599" s="92"/>
      <c r="BH599" s="92"/>
      <c r="BI599" s="92"/>
      <c r="BJ599" s="92"/>
      <c r="BK599" s="92"/>
      <c r="BL599" s="92"/>
      <c r="BM599" s="92"/>
    </row>
    <row r="600" spans="1:65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  <c r="BC600" s="92"/>
      <c r="BD600" s="92"/>
      <c r="BE600" s="92"/>
      <c r="BF600" s="92"/>
      <c r="BG600" s="92"/>
      <c r="BH600" s="92"/>
      <c r="BI600" s="92"/>
      <c r="BJ600" s="92"/>
      <c r="BK600" s="92"/>
      <c r="BL600" s="92"/>
      <c r="BM600" s="92"/>
    </row>
    <row r="601" spans="1:65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  <c r="BC601" s="92"/>
      <c r="BD601" s="92"/>
      <c r="BE601" s="92"/>
      <c r="BF601" s="92"/>
      <c r="BG601" s="92"/>
      <c r="BH601" s="92"/>
      <c r="BI601" s="92"/>
      <c r="BJ601" s="92"/>
      <c r="BK601" s="92"/>
      <c r="BL601" s="92"/>
      <c r="BM601" s="92"/>
    </row>
    <row r="602" spans="1:65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/>
      <c r="BD602" s="92"/>
      <c r="BE602" s="92"/>
      <c r="BF602" s="92"/>
      <c r="BG602" s="92"/>
      <c r="BH602" s="92"/>
      <c r="BI602" s="92"/>
      <c r="BJ602" s="92"/>
      <c r="BK602" s="92"/>
      <c r="BL602" s="92"/>
      <c r="BM602" s="92"/>
    </row>
    <row r="603" spans="1:65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  <c r="BC603" s="92"/>
      <c r="BD603" s="92"/>
      <c r="BE603" s="92"/>
      <c r="BF603" s="92"/>
      <c r="BG603" s="92"/>
      <c r="BH603" s="92"/>
      <c r="BI603" s="92"/>
      <c r="BJ603" s="92"/>
      <c r="BK603" s="92"/>
      <c r="BL603" s="92"/>
      <c r="BM603" s="92"/>
    </row>
    <row r="604" spans="1:65" x14ac:dyDescent="0.2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  <c r="AT604" s="92"/>
      <c r="AU604" s="92"/>
      <c r="AV604" s="92"/>
      <c r="AW604" s="92"/>
      <c r="AX604" s="92"/>
      <c r="AY604" s="92"/>
      <c r="AZ604" s="92"/>
      <c r="BA604" s="92"/>
      <c r="BB604" s="92"/>
      <c r="BC604" s="92"/>
      <c r="BD604" s="92"/>
      <c r="BE604" s="92"/>
      <c r="BF604" s="92"/>
      <c r="BG604" s="92"/>
      <c r="BH604" s="92"/>
      <c r="BI604" s="92"/>
      <c r="BJ604" s="92"/>
      <c r="BK604" s="92"/>
      <c r="BL604" s="92"/>
      <c r="BM604" s="92"/>
    </row>
    <row r="605" spans="1:65" x14ac:dyDescent="0.2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  <c r="AT605" s="92"/>
      <c r="AU605" s="92"/>
      <c r="AV605" s="92"/>
      <c r="AW605" s="92"/>
      <c r="AX605" s="92"/>
      <c r="AY605" s="92"/>
      <c r="AZ605" s="92"/>
      <c r="BA605" s="92"/>
      <c r="BB605" s="92"/>
      <c r="BC605" s="92"/>
      <c r="BD605" s="92"/>
      <c r="BE605" s="92"/>
      <c r="BF605" s="92"/>
      <c r="BG605" s="92"/>
      <c r="BH605" s="92"/>
      <c r="BI605" s="92"/>
      <c r="BJ605" s="92"/>
      <c r="BK605" s="92"/>
      <c r="BL605" s="92"/>
      <c r="BM605" s="92"/>
    </row>
    <row r="606" spans="1:65" x14ac:dyDescent="0.2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  <c r="AT606" s="92"/>
      <c r="AU606" s="92"/>
      <c r="AV606" s="92"/>
      <c r="AW606" s="92"/>
      <c r="AX606" s="92"/>
      <c r="AY606" s="92"/>
      <c r="AZ606" s="92"/>
      <c r="BA606" s="92"/>
      <c r="BB606" s="92"/>
      <c r="BC606" s="92"/>
      <c r="BD606" s="92"/>
      <c r="BE606" s="92"/>
      <c r="BF606" s="92"/>
      <c r="BG606" s="92"/>
      <c r="BH606" s="92"/>
      <c r="BI606" s="92"/>
      <c r="BJ606" s="92"/>
      <c r="BK606" s="92"/>
      <c r="BL606" s="92"/>
      <c r="BM606" s="92"/>
    </row>
    <row r="607" spans="1:65" x14ac:dyDescent="0.2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  <c r="AT607" s="92"/>
      <c r="AU607" s="92"/>
      <c r="AV607" s="92"/>
      <c r="AW607" s="92"/>
      <c r="AX607" s="92"/>
      <c r="AY607" s="92"/>
      <c r="AZ607" s="92"/>
      <c r="BA607" s="92"/>
      <c r="BB607" s="92"/>
      <c r="BC607" s="92"/>
      <c r="BD607" s="92"/>
      <c r="BE607" s="92"/>
      <c r="BF607" s="92"/>
      <c r="BG607" s="92"/>
      <c r="BH607" s="92"/>
      <c r="BI607" s="92"/>
      <c r="BJ607" s="92"/>
      <c r="BK607" s="92"/>
      <c r="BL607" s="92"/>
      <c r="BM607" s="92"/>
    </row>
    <row r="608" spans="1:65" x14ac:dyDescent="0.2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  <c r="AT608" s="92"/>
      <c r="AU608" s="92"/>
      <c r="AV608" s="92"/>
      <c r="AW608" s="92"/>
      <c r="AX608" s="92"/>
      <c r="AY608" s="92"/>
      <c r="AZ608" s="92"/>
      <c r="BA608" s="92"/>
      <c r="BB608" s="92"/>
      <c r="BC608" s="92"/>
      <c r="BD608" s="92"/>
      <c r="BE608" s="92"/>
      <c r="BF608" s="92"/>
      <c r="BG608" s="92"/>
      <c r="BH608" s="92"/>
      <c r="BI608" s="92"/>
      <c r="BJ608" s="92"/>
      <c r="BK608" s="92"/>
      <c r="BL608" s="92"/>
      <c r="BM608" s="92"/>
    </row>
    <row r="609" spans="1:65" x14ac:dyDescent="0.2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/>
      <c r="BE609" s="92"/>
      <c r="BF609" s="92"/>
      <c r="BG609" s="92"/>
      <c r="BH609" s="92"/>
      <c r="BI609" s="92"/>
      <c r="BJ609" s="92"/>
      <c r="BK609" s="92"/>
      <c r="BL609" s="92"/>
      <c r="BM609" s="92"/>
    </row>
    <row r="610" spans="1:65" x14ac:dyDescent="0.2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/>
      <c r="BE610" s="92"/>
      <c r="BF610" s="92"/>
      <c r="BG610" s="92"/>
      <c r="BH610" s="92"/>
      <c r="BI610" s="92"/>
      <c r="BJ610" s="92"/>
      <c r="BK610" s="92"/>
      <c r="BL610" s="92"/>
      <c r="BM610" s="92"/>
    </row>
    <row r="611" spans="1:65" x14ac:dyDescent="0.2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92"/>
      <c r="BI611" s="92"/>
      <c r="BJ611" s="92"/>
      <c r="BK611" s="92"/>
      <c r="BL611" s="92"/>
      <c r="BM611" s="92"/>
    </row>
    <row r="612" spans="1:65" x14ac:dyDescent="0.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</row>
    <row r="613" spans="1:65" x14ac:dyDescent="0.2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</row>
    <row r="614" spans="1:65" x14ac:dyDescent="0.2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2"/>
      <c r="AO614" s="92"/>
      <c r="AP614" s="92"/>
      <c r="AQ614" s="92"/>
      <c r="AR614" s="92"/>
      <c r="AS614" s="92"/>
      <c r="AT614" s="92"/>
      <c r="AU614" s="92"/>
      <c r="AV614" s="92"/>
      <c r="AW614" s="92"/>
      <c r="AX614" s="92"/>
      <c r="AY614" s="92"/>
      <c r="AZ614" s="92"/>
      <c r="BA614" s="92"/>
      <c r="BB614" s="92"/>
      <c r="BC614" s="92"/>
      <c r="BD614" s="92"/>
      <c r="BE614" s="92"/>
      <c r="BF614" s="92"/>
      <c r="BG614" s="92"/>
      <c r="BH614" s="92"/>
      <c r="BI614" s="92"/>
      <c r="BJ614" s="92"/>
      <c r="BK614" s="92"/>
      <c r="BL614" s="92"/>
      <c r="BM614" s="92"/>
    </row>
    <row r="615" spans="1:65" x14ac:dyDescent="0.2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  <c r="AT615" s="92"/>
      <c r="AU615" s="92"/>
      <c r="AV615" s="92"/>
      <c r="AW615" s="92"/>
      <c r="AX615" s="92"/>
      <c r="AY615" s="92"/>
      <c r="AZ615" s="92"/>
      <c r="BA615" s="92"/>
      <c r="BB615" s="92"/>
      <c r="BC615" s="92"/>
      <c r="BD615" s="92"/>
      <c r="BE615" s="92"/>
      <c r="BF615" s="92"/>
      <c r="BG615" s="92"/>
      <c r="BH615" s="92"/>
      <c r="BI615" s="92"/>
      <c r="BJ615" s="92"/>
      <c r="BK615" s="92"/>
      <c r="BL615" s="92"/>
      <c r="BM615" s="92"/>
    </row>
    <row r="616" spans="1:65" x14ac:dyDescent="0.2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  <c r="AT616" s="92"/>
      <c r="AU616" s="92"/>
      <c r="AV616" s="92"/>
      <c r="AW616" s="92"/>
      <c r="AX616" s="92"/>
      <c r="AY616" s="92"/>
      <c r="AZ616" s="92"/>
      <c r="BA616" s="92"/>
      <c r="BB616" s="92"/>
      <c r="BC616" s="92"/>
      <c r="BD616" s="92"/>
      <c r="BE616" s="92"/>
      <c r="BF616" s="92"/>
      <c r="BG616" s="92"/>
      <c r="BH616" s="92"/>
      <c r="BI616" s="92"/>
      <c r="BJ616" s="92"/>
      <c r="BK616" s="92"/>
      <c r="BL616" s="92"/>
      <c r="BM616" s="92"/>
    </row>
    <row r="617" spans="1:65" x14ac:dyDescent="0.2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2"/>
      <c r="AP617" s="92"/>
      <c r="AQ617" s="92"/>
      <c r="AR617" s="92"/>
      <c r="AS617" s="92"/>
      <c r="AT617" s="92"/>
      <c r="AU617" s="92"/>
      <c r="AV617" s="92"/>
      <c r="AW617" s="92"/>
      <c r="AX617" s="92"/>
      <c r="AY617" s="92"/>
      <c r="AZ617" s="92"/>
      <c r="BA617" s="92"/>
      <c r="BB617" s="92"/>
      <c r="BC617" s="92"/>
      <c r="BD617" s="92"/>
      <c r="BE617" s="92"/>
      <c r="BF617" s="92"/>
      <c r="BG617" s="92"/>
      <c r="BH617" s="92"/>
      <c r="BI617" s="92"/>
      <c r="BJ617" s="92"/>
      <c r="BK617" s="92"/>
      <c r="BL617" s="92"/>
      <c r="BM617" s="92"/>
    </row>
    <row r="618" spans="1:65" x14ac:dyDescent="0.2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2"/>
      <c r="AO618" s="92"/>
      <c r="AP618" s="92"/>
      <c r="AQ618" s="92"/>
      <c r="AR618" s="92"/>
      <c r="AS618" s="92"/>
      <c r="AT618" s="92"/>
      <c r="AU618" s="92"/>
      <c r="AV618" s="92"/>
      <c r="AW618" s="92"/>
      <c r="AX618" s="92"/>
      <c r="AY618" s="92"/>
      <c r="AZ618" s="92"/>
      <c r="BA618" s="92"/>
      <c r="BB618" s="92"/>
      <c r="BC618" s="92"/>
      <c r="BD618" s="92"/>
      <c r="BE618" s="92"/>
      <c r="BF618" s="92"/>
      <c r="BG618" s="92"/>
      <c r="BH618" s="92"/>
      <c r="BI618" s="92"/>
      <c r="BJ618" s="92"/>
      <c r="BK618" s="92"/>
      <c r="BL618" s="92"/>
      <c r="BM618" s="92"/>
    </row>
    <row r="619" spans="1:65" x14ac:dyDescent="0.2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2"/>
      <c r="AO619" s="92"/>
      <c r="AP619" s="92"/>
      <c r="AQ619" s="92"/>
      <c r="AR619" s="92"/>
      <c r="AS619" s="92"/>
      <c r="AT619" s="92"/>
      <c r="AU619" s="92"/>
      <c r="AV619" s="92"/>
      <c r="AW619" s="92"/>
      <c r="AX619" s="92"/>
      <c r="AY619" s="92"/>
      <c r="AZ619" s="92"/>
      <c r="BA619" s="92"/>
      <c r="BB619" s="92"/>
      <c r="BC619" s="92"/>
      <c r="BD619" s="92"/>
      <c r="BE619" s="92"/>
      <c r="BF619" s="92"/>
      <c r="BG619" s="92"/>
      <c r="BH619" s="92"/>
      <c r="BI619" s="92"/>
      <c r="BJ619" s="92"/>
      <c r="BK619" s="92"/>
      <c r="BL619" s="92"/>
      <c r="BM619" s="92"/>
    </row>
    <row r="620" spans="1:65" x14ac:dyDescent="0.2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2"/>
      <c r="AO620" s="92"/>
      <c r="AP620" s="92"/>
      <c r="AQ620" s="92"/>
      <c r="AR620" s="92"/>
      <c r="AS620" s="92"/>
      <c r="AT620" s="92"/>
      <c r="AU620" s="92"/>
      <c r="AV620" s="92"/>
      <c r="AW620" s="92"/>
      <c r="AX620" s="92"/>
      <c r="AY620" s="92"/>
      <c r="AZ620" s="92"/>
      <c r="BA620" s="92"/>
      <c r="BB620" s="92"/>
      <c r="BC620" s="92"/>
      <c r="BD620" s="92"/>
      <c r="BE620" s="92"/>
      <c r="BF620" s="92"/>
      <c r="BG620" s="92"/>
      <c r="BH620" s="92"/>
      <c r="BI620" s="92"/>
      <c r="BJ620" s="92"/>
      <c r="BK620" s="92"/>
      <c r="BL620" s="92"/>
      <c r="BM620" s="92"/>
    </row>
    <row r="621" spans="1:65" x14ac:dyDescent="0.2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  <c r="BA621" s="92"/>
      <c r="BB621" s="92"/>
      <c r="BC621" s="92"/>
      <c r="BD621" s="92"/>
      <c r="BE621" s="92"/>
      <c r="BF621" s="92"/>
      <c r="BG621" s="92"/>
      <c r="BH621" s="92"/>
      <c r="BI621" s="92"/>
      <c r="BJ621" s="92"/>
      <c r="BK621" s="92"/>
      <c r="BL621" s="92"/>
      <c r="BM621" s="92"/>
    </row>
    <row r="622" spans="1:65" x14ac:dyDescent="0.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2"/>
      <c r="AO622" s="92"/>
      <c r="AP622" s="92"/>
      <c r="AQ622" s="92"/>
      <c r="AR622" s="92"/>
      <c r="AS622" s="92"/>
      <c r="AT622" s="92"/>
      <c r="AU622" s="92"/>
      <c r="AV622" s="92"/>
      <c r="AW622" s="92"/>
      <c r="AX622" s="92"/>
      <c r="AY622" s="92"/>
      <c r="AZ622" s="92"/>
      <c r="BA622" s="92"/>
      <c r="BB622" s="92"/>
      <c r="BC622" s="92"/>
      <c r="BD622" s="92"/>
      <c r="BE622" s="92"/>
      <c r="BF622" s="92"/>
      <c r="BG622" s="92"/>
      <c r="BH622" s="92"/>
      <c r="BI622" s="92"/>
      <c r="BJ622" s="92"/>
      <c r="BK622" s="92"/>
      <c r="BL622" s="92"/>
      <c r="BM622" s="92"/>
    </row>
    <row r="623" spans="1:65" x14ac:dyDescent="0.2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2"/>
      <c r="AO623" s="92"/>
      <c r="AP623" s="92"/>
      <c r="AQ623" s="92"/>
      <c r="AR623" s="92"/>
      <c r="AS623" s="92"/>
      <c r="AT623" s="92"/>
      <c r="AU623" s="92"/>
      <c r="AV623" s="92"/>
      <c r="AW623" s="92"/>
      <c r="AX623" s="92"/>
      <c r="AY623" s="92"/>
      <c r="AZ623" s="92"/>
      <c r="BA623" s="92"/>
      <c r="BB623" s="92"/>
      <c r="BC623" s="92"/>
      <c r="BD623" s="92"/>
      <c r="BE623" s="92"/>
      <c r="BF623" s="92"/>
      <c r="BG623" s="92"/>
      <c r="BH623" s="92"/>
      <c r="BI623" s="92"/>
      <c r="BJ623" s="92"/>
      <c r="BK623" s="92"/>
      <c r="BL623" s="92"/>
      <c r="BM623" s="92"/>
    </row>
    <row r="624" spans="1:65" x14ac:dyDescent="0.2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2"/>
      <c r="AO624" s="92"/>
      <c r="AP624" s="92"/>
      <c r="AQ624" s="92"/>
      <c r="AR624" s="92"/>
      <c r="AS624" s="92"/>
      <c r="AT624" s="92"/>
      <c r="AU624" s="92"/>
      <c r="AV624" s="92"/>
      <c r="AW624" s="92"/>
      <c r="AX624" s="92"/>
      <c r="AY624" s="92"/>
      <c r="AZ624" s="92"/>
      <c r="BA624" s="92"/>
      <c r="BB624" s="92"/>
      <c r="BC624" s="92"/>
      <c r="BD624" s="92"/>
      <c r="BE624" s="92"/>
      <c r="BF624" s="92"/>
      <c r="BG624" s="92"/>
      <c r="BH624" s="92"/>
      <c r="BI624" s="92"/>
      <c r="BJ624" s="92"/>
      <c r="BK624" s="92"/>
      <c r="BL624" s="92"/>
      <c r="BM624" s="92"/>
    </row>
    <row r="625" spans="1:65" x14ac:dyDescent="0.2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2"/>
      <c r="AO625" s="92"/>
      <c r="AP625" s="92"/>
      <c r="AQ625" s="92"/>
      <c r="AR625" s="92"/>
      <c r="AS625" s="92"/>
      <c r="AT625" s="92"/>
      <c r="AU625" s="92"/>
      <c r="AV625" s="92"/>
      <c r="AW625" s="92"/>
      <c r="AX625" s="92"/>
      <c r="AY625" s="92"/>
      <c r="AZ625" s="92"/>
      <c r="BA625" s="92"/>
      <c r="BB625" s="92"/>
      <c r="BC625" s="92"/>
      <c r="BD625" s="92"/>
      <c r="BE625" s="92"/>
      <c r="BF625" s="92"/>
      <c r="BG625" s="92"/>
      <c r="BH625" s="92"/>
      <c r="BI625" s="92"/>
      <c r="BJ625" s="92"/>
      <c r="BK625" s="92"/>
      <c r="BL625" s="92"/>
      <c r="BM625" s="92"/>
    </row>
    <row r="626" spans="1:65" x14ac:dyDescent="0.2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2"/>
      <c r="AO626" s="92"/>
      <c r="AP626" s="92"/>
      <c r="AQ626" s="92"/>
      <c r="AR626" s="92"/>
      <c r="AS626" s="92"/>
      <c r="AT626" s="92"/>
      <c r="AU626" s="92"/>
      <c r="AV626" s="92"/>
      <c r="AW626" s="92"/>
      <c r="AX626" s="92"/>
      <c r="AY626" s="92"/>
      <c r="AZ626" s="92"/>
      <c r="BA626" s="92"/>
      <c r="BB626" s="92"/>
      <c r="BC626" s="92"/>
      <c r="BD626" s="92"/>
      <c r="BE626" s="92"/>
      <c r="BF626" s="92"/>
      <c r="BG626" s="92"/>
      <c r="BH626" s="92"/>
      <c r="BI626" s="92"/>
      <c r="BJ626" s="92"/>
      <c r="BK626" s="92"/>
      <c r="BL626" s="92"/>
      <c r="BM626" s="92"/>
    </row>
    <row r="627" spans="1:65" x14ac:dyDescent="0.2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2"/>
      <c r="AO627" s="92"/>
      <c r="AP627" s="92"/>
      <c r="AQ627" s="92"/>
      <c r="AR627" s="92"/>
      <c r="AS627" s="92"/>
      <c r="AT627" s="92"/>
      <c r="AU627" s="92"/>
      <c r="AV627" s="92"/>
      <c r="AW627" s="92"/>
      <c r="AX627" s="92"/>
      <c r="AY627" s="92"/>
      <c r="AZ627" s="92"/>
      <c r="BA627" s="92"/>
      <c r="BB627" s="92"/>
      <c r="BC627" s="92"/>
      <c r="BD627" s="92"/>
      <c r="BE627" s="92"/>
      <c r="BF627" s="92"/>
      <c r="BG627" s="92"/>
      <c r="BH627" s="92"/>
      <c r="BI627" s="92"/>
      <c r="BJ627" s="92"/>
      <c r="BK627" s="92"/>
      <c r="BL627" s="92"/>
      <c r="BM627" s="92"/>
    </row>
    <row r="628" spans="1:65" x14ac:dyDescent="0.2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2"/>
      <c r="AO628" s="92"/>
      <c r="AP628" s="92"/>
      <c r="AQ628" s="92"/>
      <c r="AR628" s="92"/>
      <c r="AS628" s="92"/>
      <c r="AT628" s="92"/>
      <c r="AU628" s="92"/>
      <c r="AV628" s="92"/>
      <c r="AW628" s="92"/>
      <c r="AX628" s="92"/>
      <c r="AY628" s="92"/>
      <c r="AZ628" s="92"/>
      <c r="BA628" s="92"/>
      <c r="BB628" s="92"/>
      <c r="BC628" s="92"/>
      <c r="BD628" s="92"/>
      <c r="BE628" s="92"/>
      <c r="BF628" s="92"/>
      <c r="BG628" s="92"/>
      <c r="BH628" s="92"/>
      <c r="BI628" s="92"/>
      <c r="BJ628" s="92"/>
      <c r="BK628" s="92"/>
      <c r="BL628" s="92"/>
      <c r="BM628" s="92"/>
    </row>
    <row r="629" spans="1:65" x14ac:dyDescent="0.2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  <c r="AT629" s="92"/>
      <c r="AU629" s="92"/>
      <c r="AV629" s="92"/>
      <c r="AW629" s="92"/>
      <c r="AX629" s="92"/>
      <c r="AY629" s="92"/>
      <c r="AZ629" s="92"/>
      <c r="BA629" s="92"/>
      <c r="BB629" s="92"/>
      <c r="BC629" s="92"/>
      <c r="BD629" s="92"/>
      <c r="BE629" s="92"/>
      <c r="BF629" s="92"/>
      <c r="BG629" s="92"/>
      <c r="BH629" s="92"/>
      <c r="BI629" s="92"/>
      <c r="BJ629" s="92"/>
      <c r="BK629" s="92"/>
      <c r="BL629" s="92"/>
      <c r="BM629" s="92"/>
    </row>
    <row r="630" spans="1:65" x14ac:dyDescent="0.2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/>
      <c r="BE630" s="92"/>
      <c r="BF630" s="92"/>
      <c r="BG630" s="92"/>
      <c r="BH630" s="92"/>
      <c r="BI630" s="92"/>
      <c r="BJ630" s="92"/>
      <c r="BK630" s="92"/>
      <c r="BL630" s="92"/>
      <c r="BM630" s="92"/>
    </row>
    <row r="631" spans="1:65" x14ac:dyDescent="0.2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/>
      <c r="BE631" s="92"/>
      <c r="BF631" s="92"/>
      <c r="BG631" s="92"/>
      <c r="BH631" s="92"/>
      <c r="BI631" s="92"/>
      <c r="BJ631" s="92"/>
      <c r="BK631" s="92"/>
      <c r="BL631" s="92"/>
      <c r="BM631" s="92"/>
    </row>
    <row r="632" spans="1:65" x14ac:dyDescent="0.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92"/>
      <c r="BI632" s="92"/>
      <c r="BJ632" s="92"/>
      <c r="BK632" s="92"/>
      <c r="BL632" s="92"/>
      <c r="BM632" s="92"/>
    </row>
    <row r="633" spans="1:65" x14ac:dyDescent="0.2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  <c r="AT633" s="92"/>
      <c r="AU633" s="92"/>
      <c r="AV633" s="92"/>
      <c r="AW633" s="92"/>
      <c r="AX633" s="92"/>
      <c r="AY633" s="92"/>
      <c r="AZ633" s="92"/>
      <c r="BA633" s="92"/>
      <c r="BB633" s="92"/>
      <c r="BC633" s="92"/>
      <c r="BD633" s="92"/>
      <c r="BE633" s="92"/>
      <c r="BF633" s="92"/>
      <c r="BG633" s="92"/>
      <c r="BH633" s="92"/>
      <c r="BI633" s="92"/>
      <c r="BJ633" s="92"/>
      <c r="BK633" s="92"/>
      <c r="BL633" s="92"/>
      <c r="BM633" s="92"/>
    </row>
    <row r="634" spans="1:65" x14ac:dyDescent="0.2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  <c r="AT634" s="92"/>
      <c r="AU634" s="92"/>
      <c r="AV634" s="92"/>
      <c r="AW634" s="92"/>
      <c r="AX634" s="92"/>
      <c r="AY634" s="92"/>
      <c r="AZ634" s="92"/>
      <c r="BA634" s="92"/>
      <c r="BB634" s="92"/>
      <c r="BC634" s="92"/>
      <c r="BD634" s="92"/>
      <c r="BE634" s="92"/>
      <c r="BF634" s="92"/>
      <c r="BG634" s="92"/>
      <c r="BH634" s="92"/>
      <c r="BI634" s="92"/>
      <c r="BJ634" s="92"/>
      <c r="BK634" s="92"/>
      <c r="BL634" s="92"/>
      <c r="BM634" s="92"/>
    </row>
    <row r="635" spans="1:65" x14ac:dyDescent="0.2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  <c r="AT635" s="92"/>
      <c r="AU635" s="92"/>
      <c r="AV635" s="92"/>
      <c r="AW635" s="92"/>
      <c r="AX635" s="92"/>
      <c r="AY635" s="92"/>
      <c r="AZ635" s="92"/>
      <c r="BA635" s="92"/>
      <c r="BB635" s="92"/>
      <c r="BC635" s="92"/>
      <c r="BD635" s="92"/>
      <c r="BE635" s="92"/>
      <c r="BF635" s="92"/>
      <c r="BG635" s="92"/>
      <c r="BH635" s="92"/>
      <c r="BI635" s="92"/>
      <c r="BJ635" s="92"/>
      <c r="BK635" s="92"/>
      <c r="BL635" s="92"/>
      <c r="BM635" s="92"/>
    </row>
    <row r="636" spans="1:65" x14ac:dyDescent="0.2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  <c r="AT636" s="92"/>
      <c r="AU636" s="92"/>
      <c r="AV636" s="92"/>
      <c r="AW636" s="92"/>
      <c r="AX636" s="92"/>
      <c r="AY636" s="92"/>
      <c r="AZ636" s="92"/>
      <c r="BA636" s="92"/>
      <c r="BB636" s="92"/>
      <c r="BC636" s="92"/>
      <c r="BD636" s="92"/>
      <c r="BE636" s="92"/>
      <c r="BF636" s="92"/>
      <c r="BG636" s="92"/>
      <c r="BH636" s="92"/>
      <c r="BI636" s="92"/>
      <c r="BJ636" s="92"/>
      <c r="BK636" s="92"/>
      <c r="BL636" s="92"/>
      <c r="BM636" s="92"/>
    </row>
    <row r="637" spans="1:65" x14ac:dyDescent="0.2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  <c r="AT637" s="92"/>
      <c r="AU637" s="92"/>
      <c r="AV637" s="92"/>
      <c r="AW637" s="92"/>
      <c r="AX637" s="92"/>
      <c r="AY637" s="92"/>
      <c r="AZ637" s="92"/>
      <c r="BA637" s="92"/>
      <c r="BB637" s="92"/>
      <c r="BC637" s="92"/>
      <c r="BD637" s="92"/>
      <c r="BE637" s="92"/>
      <c r="BF637" s="92"/>
      <c r="BG637" s="92"/>
      <c r="BH637" s="92"/>
      <c r="BI637" s="92"/>
      <c r="BJ637" s="92"/>
      <c r="BK637" s="92"/>
      <c r="BL637" s="92"/>
      <c r="BM637" s="92"/>
    </row>
    <row r="638" spans="1:65" x14ac:dyDescent="0.2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  <c r="AT638" s="92"/>
      <c r="AU638" s="92"/>
      <c r="AV638" s="92"/>
      <c r="AW638" s="92"/>
      <c r="AX638" s="92"/>
      <c r="AY638" s="92"/>
      <c r="AZ638" s="92"/>
      <c r="BA638" s="92"/>
      <c r="BB638" s="92"/>
      <c r="BC638" s="92"/>
      <c r="BD638" s="92"/>
      <c r="BE638" s="92"/>
      <c r="BF638" s="92"/>
      <c r="BG638" s="92"/>
      <c r="BH638" s="92"/>
      <c r="BI638" s="92"/>
      <c r="BJ638" s="92"/>
      <c r="BK638" s="92"/>
      <c r="BL638" s="92"/>
      <c r="BM638" s="92"/>
    </row>
    <row r="639" spans="1:65" x14ac:dyDescent="0.2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  <c r="AT639" s="92"/>
      <c r="AU639" s="92"/>
      <c r="AV639" s="92"/>
      <c r="AW639" s="92"/>
      <c r="AX639" s="92"/>
      <c r="AY639" s="92"/>
      <c r="AZ639" s="92"/>
      <c r="BA639" s="92"/>
      <c r="BB639" s="92"/>
      <c r="BC639" s="92"/>
      <c r="BD639" s="92"/>
      <c r="BE639" s="92"/>
      <c r="BF639" s="92"/>
      <c r="BG639" s="92"/>
      <c r="BH639" s="92"/>
      <c r="BI639" s="92"/>
      <c r="BJ639" s="92"/>
      <c r="BK639" s="92"/>
      <c r="BL639" s="92"/>
      <c r="BM639" s="92"/>
    </row>
    <row r="640" spans="1:65" x14ac:dyDescent="0.2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  <c r="AT640" s="92"/>
      <c r="AU640" s="92"/>
      <c r="AV640" s="92"/>
      <c r="AW640" s="92"/>
      <c r="AX640" s="92"/>
      <c r="AY640" s="92"/>
      <c r="AZ640" s="92"/>
      <c r="BA640" s="92"/>
      <c r="BB640" s="92"/>
      <c r="BC640" s="92"/>
      <c r="BD640" s="92"/>
      <c r="BE640" s="92"/>
      <c r="BF640" s="92"/>
      <c r="BG640" s="92"/>
      <c r="BH640" s="92"/>
      <c r="BI640" s="92"/>
      <c r="BJ640" s="92"/>
      <c r="BK640" s="92"/>
      <c r="BL640" s="92"/>
      <c r="BM640" s="92"/>
    </row>
    <row r="641" spans="1:65" x14ac:dyDescent="0.2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  <c r="AT641" s="92"/>
      <c r="AU641" s="92"/>
      <c r="AV641" s="92"/>
      <c r="AW641" s="92"/>
      <c r="AX641" s="92"/>
      <c r="AY641" s="92"/>
      <c r="AZ641" s="92"/>
      <c r="BA641" s="92"/>
      <c r="BB641" s="92"/>
      <c r="BC641" s="92"/>
      <c r="BD641" s="92"/>
      <c r="BE641" s="92"/>
      <c r="BF641" s="92"/>
      <c r="BG641" s="92"/>
      <c r="BH641" s="92"/>
      <c r="BI641" s="92"/>
      <c r="BJ641" s="92"/>
      <c r="BK641" s="92"/>
      <c r="BL641" s="92"/>
      <c r="BM641" s="92"/>
    </row>
    <row r="642" spans="1:65" x14ac:dyDescent="0.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  <c r="AT642" s="92"/>
      <c r="AU642" s="92"/>
      <c r="AV642" s="92"/>
      <c r="AW642" s="92"/>
      <c r="AX642" s="92"/>
      <c r="AY642" s="92"/>
      <c r="AZ642" s="92"/>
      <c r="BA642" s="92"/>
      <c r="BB642" s="92"/>
      <c r="BC642" s="92"/>
      <c r="BD642" s="92"/>
      <c r="BE642" s="92"/>
      <c r="BF642" s="92"/>
      <c r="BG642" s="92"/>
      <c r="BH642" s="92"/>
      <c r="BI642" s="92"/>
      <c r="BJ642" s="92"/>
      <c r="BK642" s="92"/>
      <c r="BL642" s="92"/>
      <c r="BM642" s="92"/>
    </row>
    <row r="643" spans="1:65" x14ac:dyDescent="0.2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  <c r="AT643" s="92"/>
      <c r="AU643" s="92"/>
      <c r="AV643" s="92"/>
      <c r="AW643" s="92"/>
      <c r="AX643" s="92"/>
      <c r="AY643" s="92"/>
      <c r="AZ643" s="92"/>
      <c r="BA643" s="92"/>
      <c r="BB643" s="92"/>
      <c r="BC643" s="92"/>
      <c r="BD643" s="92"/>
      <c r="BE643" s="92"/>
      <c r="BF643" s="92"/>
      <c r="BG643" s="92"/>
      <c r="BH643" s="92"/>
      <c r="BI643" s="92"/>
      <c r="BJ643" s="92"/>
      <c r="BK643" s="92"/>
      <c r="BL643" s="92"/>
      <c r="BM643" s="92"/>
    </row>
    <row r="644" spans="1:65" x14ac:dyDescent="0.2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/>
      <c r="BD644" s="92"/>
      <c r="BE644" s="92"/>
      <c r="BF644" s="92"/>
      <c r="BG644" s="92"/>
      <c r="BH644" s="92"/>
      <c r="BI644" s="92"/>
      <c r="BJ644" s="92"/>
      <c r="BK644" s="92"/>
      <c r="BL644" s="92"/>
      <c r="BM644" s="92"/>
    </row>
    <row r="645" spans="1:65" x14ac:dyDescent="0.2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  <c r="BA645" s="92"/>
      <c r="BB645" s="92"/>
      <c r="BC645" s="92"/>
      <c r="BD645" s="92"/>
      <c r="BE645" s="92"/>
      <c r="BF645" s="92"/>
      <c r="BG645" s="92"/>
      <c r="BH645" s="92"/>
      <c r="BI645" s="92"/>
      <c r="BJ645" s="92"/>
      <c r="BK645" s="92"/>
      <c r="BL645" s="92"/>
      <c r="BM645" s="92"/>
    </row>
    <row r="646" spans="1:65" x14ac:dyDescent="0.2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  <c r="AT646" s="92"/>
      <c r="AU646" s="92"/>
      <c r="AV646" s="92"/>
      <c r="AW646" s="92"/>
      <c r="AX646" s="92"/>
      <c r="AY646" s="92"/>
      <c r="AZ646" s="92"/>
      <c r="BA646" s="92"/>
      <c r="BB646" s="92"/>
      <c r="BC646" s="92"/>
      <c r="BD646" s="92"/>
      <c r="BE646" s="92"/>
      <c r="BF646" s="92"/>
      <c r="BG646" s="92"/>
      <c r="BH646" s="92"/>
      <c r="BI646" s="92"/>
      <c r="BJ646" s="92"/>
      <c r="BK646" s="92"/>
      <c r="BL646" s="92"/>
      <c r="BM646" s="92"/>
    </row>
    <row r="647" spans="1:65" x14ac:dyDescent="0.2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  <c r="AT647" s="92"/>
      <c r="AU647" s="92"/>
      <c r="AV647" s="92"/>
      <c r="AW647" s="92"/>
      <c r="AX647" s="92"/>
      <c r="AY647" s="92"/>
      <c r="AZ647" s="92"/>
      <c r="BA647" s="92"/>
      <c r="BB647" s="92"/>
      <c r="BC647" s="92"/>
      <c r="BD647" s="92"/>
      <c r="BE647" s="92"/>
      <c r="BF647" s="92"/>
      <c r="BG647" s="92"/>
      <c r="BH647" s="92"/>
      <c r="BI647" s="92"/>
      <c r="BJ647" s="92"/>
      <c r="BK647" s="92"/>
      <c r="BL647" s="92"/>
      <c r="BM647" s="92"/>
    </row>
    <row r="648" spans="1:65" x14ac:dyDescent="0.2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  <c r="AT648" s="92"/>
      <c r="AU648" s="92"/>
      <c r="AV648" s="92"/>
      <c r="AW648" s="92"/>
      <c r="AX648" s="92"/>
      <c r="AY648" s="92"/>
      <c r="AZ648" s="92"/>
      <c r="BA648" s="92"/>
      <c r="BB648" s="92"/>
      <c r="BC648" s="92"/>
      <c r="BD648" s="92"/>
      <c r="BE648" s="92"/>
      <c r="BF648" s="92"/>
      <c r="BG648" s="92"/>
      <c r="BH648" s="92"/>
      <c r="BI648" s="92"/>
      <c r="BJ648" s="92"/>
      <c r="BK648" s="92"/>
      <c r="BL648" s="92"/>
      <c r="BM648" s="92"/>
    </row>
    <row r="649" spans="1:65" x14ac:dyDescent="0.2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  <c r="AT649" s="92"/>
      <c r="AU649" s="92"/>
      <c r="AV649" s="92"/>
      <c r="AW649" s="92"/>
      <c r="AX649" s="92"/>
      <c r="AY649" s="92"/>
      <c r="AZ649" s="92"/>
      <c r="BA649" s="92"/>
      <c r="BB649" s="92"/>
      <c r="BC649" s="92"/>
      <c r="BD649" s="92"/>
      <c r="BE649" s="92"/>
      <c r="BF649" s="92"/>
      <c r="BG649" s="92"/>
      <c r="BH649" s="92"/>
      <c r="BI649" s="92"/>
      <c r="BJ649" s="92"/>
      <c r="BK649" s="92"/>
      <c r="BL649" s="92"/>
      <c r="BM649" s="92"/>
    </row>
    <row r="650" spans="1:65" x14ac:dyDescent="0.2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  <c r="AT650" s="92"/>
      <c r="AU650" s="92"/>
      <c r="AV650" s="92"/>
      <c r="AW650" s="92"/>
      <c r="AX650" s="92"/>
      <c r="AY650" s="92"/>
      <c r="AZ650" s="92"/>
      <c r="BA650" s="92"/>
      <c r="BB650" s="92"/>
      <c r="BC650" s="92"/>
      <c r="BD650" s="92"/>
      <c r="BE650" s="92"/>
      <c r="BF650" s="92"/>
      <c r="BG650" s="92"/>
      <c r="BH650" s="92"/>
      <c r="BI650" s="92"/>
      <c r="BJ650" s="92"/>
      <c r="BK650" s="92"/>
      <c r="BL650" s="92"/>
      <c r="BM650" s="92"/>
    </row>
    <row r="651" spans="1:65" x14ac:dyDescent="0.2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/>
      <c r="BE651" s="92"/>
      <c r="BF651" s="92"/>
      <c r="BG651" s="92"/>
      <c r="BH651" s="92"/>
      <c r="BI651" s="92"/>
      <c r="BJ651" s="92"/>
      <c r="BK651" s="92"/>
      <c r="BL651" s="92"/>
      <c r="BM651" s="92"/>
    </row>
    <row r="652" spans="1:65" x14ac:dyDescent="0.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/>
      <c r="BE652" s="92"/>
      <c r="BF652" s="92"/>
      <c r="BG652" s="92"/>
      <c r="BH652" s="92"/>
      <c r="BI652" s="92"/>
      <c r="BJ652" s="92"/>
      <c r="BK652" s="92"/>
      <c r="BL652" s="92"/>
      <c r="BM652" s="92"/>
    </row>
    <row r="653" spans="1:65" x14ac:dyDescent="0.2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92"/>
      <c r="BI653" s="92"/>
      <c r="BJ653" s="92"/>
      <c r="BK653" s="92"/>
      <c r="BL653" s="92"/>
      <c r="BM653" s="92"/>
    </row>
    <row r="654" spans="1:65" x14ac:dyDescent="0.2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  <c r="AT654" s="92"/>
      <c r="AU654" s="92"/>
      <c r="AV654" s="92"/>
      <c r="AW654" s="92"/>
      <c r="AX654" s="92"/>
      <c r="AY654" s="92"/>
      <c r="AZ654" s="92"/>
      <c r="BA654" s="92"/>
      <c r="BB654" s="92"/>
      <c r="BC654" s="92"/>
      <c r="BD654" s="92"/>
      <c r="BE654" s="92"/>
      <c r="BF654" s="92"/>
      <c r="BG654" s="92"/>
      <c r="BH654" s="92"/>
      <c r="BI654" s="92"/>
      <c r="BJ654" s="92"/>
      <c r="BK654" s="92"/>
      <c r="BL654" s="92"/>
      <c r="BM654" s="92"/>
    </row>
    <row r="655" spans="1:65" x14ac:dyDescent="0.2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  <c r="AT655" s="92"/>
      <c r="AU655" s="92"/>
      <c r="AV655" s="92"/>
      <c r="AW655" s="92"/>
      <c r="AX655" s="92"/>
      <c r="AY655" s="92"/>
      <c r="AZ655" s="92"/>
      <c r="BA655" s="92"/>
      <c r="BB655" s="92"/>
      <c r="BC655" s="92"/>
      <c r="BD655" s="92"/>
      <c r="BE655" s="92"/>
      <c r="BF655" s="92"/>
      <c r="BG655" s="92"/>
      <c r="BH655" s="92"/>
      <c r="BI655" s="92"/>
      <c r="BJ655" s="92"/>
      <c r="BK655" s="92"/>
      <c r="BL655" s="92"/>
      <c r="BM655" s="92"/>
    </row>
    <row r="656" spans="1:65" x14ac:dyDescent="0.2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  <c r="AT656" s="92"/>
      <c r="AU656" s="92"/>
      <c r="AV656" s="92"/>
      <c r="AW656" s="92"/>
      <c r="AX656" s="92"/>
      <c r="AY656" s="92"/>
      <c r="AZ656" s="92"/>
      <c r="BA656" s="92"/>
      <c r="BB656" s="92"/>
      <c r="BC656" s="92"/>
      <c r="BD656" s="92"/>
      <c r="BE656" s="92"/>
      <c r="BF656" s="92"/>
      <c r="BG656" s="92"/>
      <c r="BH656" s="92"/>
      <c r="BI656" s="92"/>
      <c r="BJ656" s="92"/>
      <c r="BK656" s="92"/>
      <c r="BL656" s="92"/>
      <c r="BM656" s="92"/>
    </row>
    <row r="657" spans="1:65" x14ac:dyDescent="0.2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  <c r="AT657" s="92"/>
      <c r="AU657" s="92"/>
      <c r="AV657" s="92"/>
      <c r="AW657" s="92"/>
      <c r="AX657" s="92"/>
      <c r="AY657" s="92"/>
      <c r="AZ657" s="92"/>
      <c r="BA657" s="92"/>
      <c r="BB657" s="92"/>
      <c r="BC657" s="92"/>
      <c r="BD657" s="92"/>
      <c r="BE657" s="92"/>
      <c r="BF657" s="92"/>
      <c r="BG657" s="92"/>
      <c r="BH657" s="92"/>
      <c r="BI657" s="92"/>
      <c r="BJ657" s="92"/>
      <c r="BK657" s="92"/>
      <c r="BL657" s="92"/>
      <c r="BM657" s="92"/>
    </row>
    <row r="658" spans="1:65" x14ac:dyDescent="0.2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  <c r="AT658" s="92"/>
      <c r="AU658" s="92"/>
      <c r="AV658" s="92"/>
      <c r="AW658" s="92"/>
      <c r="AX658" s="92"/>
      <c r="AY658" s="92"/>
      <c r="AZ658" s="92"/>
      <c r="BA658" s="92"/>
      <c r="BB658" s="92"/>
      <c r="BC658" s="92"/>
      <c r="BD658" s="92"/>
      <c r="BE658" s="92"/>
      <c r="BF658" s="92"/>
      <c r="BG658" s="92"/>
      <c r="BH658" s="92"/>
      <c r="BI658" s="92"/>
      <c r="BJ658" s="92"/>
      <c r="BK658" s="92"/>
      <c r="BL658" s="92"/>
      <c r="BM658" s="92"/>
    </row>
    <row r="659" spans="1:65" x14ac:dyDescent="0.2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  <c r="AT659" s="92"/>
      <c r="AU659" s="92"/>
      <c r="AV659" s="92"/>
      <c r="AW659" s="92"/>
      <c r="AX659" s="92"/>
      <c r="AY659" s="92"/>
      <c r="AZ659" s="92"/>
      <c r="BA659" s="92"/>
      <c r="BB659" s="92"/>
      <c r="BC659" s="92"/>
      <c r="BD659" s="92"/>
      <c r="BE659" s="92"/>
      <c r="BF659" s="92"/>
      <c r="BG659" s="92"/>
      <c r="BH659" s="92"/>
      <c r="BI659" s="92"/>
      <c r="BJ659" s="92"/>
      <c r="BK659" s="92"/>
      <c r="BL659" s="92"/>
      <c r="BM659" s="92"/>
    </row>
    <row r="660" spans="1:65" x14ac:dyDescent="0.2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</row>
    <row r="661" spans="1:65" x14ac:dyDescent="0.2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  <c r="AT661" s="92"/>
      <c r="AU661" s="92"/>
      <c r="AV661" s="92"/>
      <c r="AW661" s="92"/>
      <c r="AX661" s="92"/>
      <c r="AY661" s="92"/>
      <c r="AZ661" s="92"/>
      <c r="BA661" s="92"/>
      <c r="BB661" s="92"/>
      <c r="BC661" s="92"/>
      <c r="BD661" s="92"/>
      <c r="BE661" s="92"/>
      <c r="BF661" s="92"/>
      <c r="BG661" s="92"/>
      <c r="BH661" s="92"/>
      <c r="BI661" s="92"/>
      <c r="BJ661" s="92"/>
      <c r="BK661" s="92"/>
      <c r="BL661" s="92"/>
      <c r="BM661" s="92"/>
    </row>
    <row r="662" spans="1:65" x14ac:dyDescent="0.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  <c r="AT662" s="92"/>
      <c r="AU662" s="92"/>
      <c r="AV662" s="92"/>
      <c r="AW662" s="92"/>
      <c r="AX662" s="92"/>
      <c r="AY662" s="92"/>
      <c r="AZ662" s="92"/>
      <c r="BA662" s="92"/>
      <c r="BB662" s="92"/>
      <c r="BC662" s="92"/>
      <c r="BD662" s="92"/>
      <c r="BE662" s="92"/>
      <c r="BF662" s="92"/>
      <c r="BG662" s="92"/>
      <c r="BH662" s="92"/>
      <c r="BI662" s="92"/>
      <c r="BJ662" s="92"/>
      <c r="BK662" s="92"/>
      <c r="BL662" s="92"/>
      <c r="BM662" s="92"/>
    </row>
    <row r="663" spans="1:65" x14ac:dyDescent="0.2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  <c r="AT663" s="92"/>
      <c r="AU663" s="92"/>
      <c r="AV663" s="92"/>
      <c r="AW663" s="92"/>
      <c r="AX663" s="92"/>
      <c r="AY663" s="92"/>
      <c r="AZ663" s="92"/>
      <c r="BA663" s="92"/>
      <c r="BB663" s="92"/>
      <c r="BC663" s="92"/>
      <c r="BD663" s="92"/>
      <c r="BE663" s="92"/>
      <c r="BF663" s="92"/>
      <c r="BG663" s="92"/>
      <c r="BH663" s="92"/>
      <c r="BI663" s="92"/>
      <c r="BJ663" s="92"/>
      <c r="BK663" s="92"/>
      <c r="BL663" s="92"/>
      <c r="BM663" s="92"/>
    </row>
    <row r="664" spans="1:65" x14ac:dyDescent="0.2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  <c r="AT664" s="92"/>
      <c r="AU664" s="92"/>
      <c r="AV664" s="92"/>
      <c r="AW664" s="92"/>
      <c r="AX664" s="92"/>
      <c r="AY664" s="92"/>
      <c r="AZ664" s="92"/>
      <c r="BA664" s="92"/>
      <c r="BB664" s="92"/>
      <c r="BC664" s="92"/>
      <c r="BD664" s="92"/>
      <c r="BE664" s="92"/>
      <c r="BF664" s="92"/>
      <c r="BG664" s="92"/>
      <c r="BH664" s="92"/>
      <c r="BI664" s="92"/>
      <c r="BJ664" s="92"/>
      <c r="BK664" s="92"/>
      <c r="BL664" s="92"/>
      <c r="BM664" s="92"/>
    </row>
    <row r="665" spans="1:65" x14ac:dyDescent="0.2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/>
      <c r="BD665" s="92"/>
      <c r="BE665" s="92"/>
      <c r="BF665" s="92"/>
      <c r="BG665" s="92"/>
      <c r="BH665" s="92"/>
      <c r="BI665" s="92"/>
      <c r="BJ665" s="92"/>
      <c r="BK665" s="92"/>
      <c r="BL665" s="92"/>
      <c r="BM665" s="92"/>
    </row>
    <row r="666" spans="1:65" x14ac:dyDescent="0.2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  <c r="AT666" s="92"/>
      <c r="AU666" s="92"/>
      <c r="AV666" s="92"/>
      <c r="AW666" s="92"/>
      <c r="AX666" s="92"/>
      <c r="AY666" s="92"/>
      <c r="AZ666" s="92"/>
      <c r="BA666" s="92"/>
      <c r="BB666" s="92"/>
      <c r="BC666" s="92"/>
      <c r="BD666" s="92"/>
      <c r="BE666" s="92"/>
      <c r="BF666" s="92"/>
      <c r="BG666" s="92"/>
      <c r="BH666" s="92"/>
      <c r="BI666" s="92"/>
      <c r="BJ666" s="92"/>
      <c r="BK666" s="92"/>
      <c r="BL666" s="92"/>
      <c r="BM666" s="92"/>
    </row>
    <row r="667" spans="1:65" x14ac:dyDescent="0.2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  <c r="AT667" s="92"/>
      <c r="AU667" s="92"/>
      <c r="AV667" s="92"/>
      <c r="AW667" s="92"/>
      <c r="AX667" s="92"/>
      <c r="AY667" s="92"/>
      <c r="AZ667" s="92"/>
      <c r="BA667" s="92"/>
      <c r="BB667" s="92"/>
      <c r="BC667" s="92"/>
      <c r="BD667" s="92"/>
      <c r="BE667" s="92"/>
      <c r="BF667" s="92"/>
      <c r="BG667" s="92"/>
      <c r="BH667" s="92"/>
      <c r="BI667" s="92"/>
      <c r="BJ667" s="92"/>
      <c r="BK667" s="92"/>
      <c r="BL667" s="92"/>
      <c r="BM667" s="92"/>
    </row>
    <row r="668" spans="1:65" x14ac:dyDescent="0.2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  <c r="BF668" s="92"/>
      <c r="BG668" s="92"/>
      <c r="BH668" s="92"/>
      <c r="BI668" s="92"/>
      <c r="BJ668" s="92"/>
      <c r="BK668" s="92"/>
      <c r="BL668" s="92"/>
      <c r="BM668" s="92"/>
    </row>
    <row r="669" spans="1:65" x14ac:dyDescent="0.2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  <c r="AT669" s="92"/>
      <c r="AU669" s="92"/>
      <c r="AV669" s="92"/>
      <c r="AW669" s="92"/>
      <c r="AX669" s="92"/>
      <c r="AY669" s="92"/>
      <c r="AZ669" s="92"/>
      <c r="BA669" s="92"/>
      <c r="BB669" s="92"/>
      <c r="BC669" s="92"/>
      <c r="BD669" s="92"/>
      <c r="BE669" s="92"/>
      <c r="BF669" s="92"/>
      <c r="BG669" s="92"/>
      <c r="BH669" s="92"/>
      <c r="BI669" s="92"/>
      <c r="BJ669" s="92"/>
      <c r="BK669" s="92"/>
      <c r="BL669" s="92"/>
      <c r="BM669" s="92"/>
    </row>
    <row r="670" spans="1:65" x14ac:dyDescent="0.2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  <c r="AT670" s="92"/>
      <c r="AU670" s="92"/>
      <c r="AV670" s="92"/>
      <c r="AW670" s="92"/>
      <c r="AX670" s="92"/>
      <c r="AY670" s="92"/>
      <c r="AZ670" s="92"/>
      <c r="BA670" s="92"/>
      <c r="BB670" s="92"/>
      <c r="BC670" s="92"/>
      <c r="BD670" s="92"/>
      <c r="BE670" s="92"/>
      <c r="BF670" s="92"/>
      <c r="BG670" s="92"/>
      <c r="BH670" s="92"/>
      <c r="BI670" s="92"/>
      <c r="BJ670" s="92"/>
      <c r="BK670" s="92"/>
      <c r="BL670" s="92"/>
      <c r="BM670" s="92"/>
    </row>
    <row r="671" spans="1:65" x14ac:dyDescent="0.2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  <c r="AT671" s="92"/>
      <c r="AU671" s="92"/>
      <c r="AV671" s="92"/>
      <c r="AW671" s="92"/>
      <c r="AX671" s="92"/>
      <c r="AY671" s="92"/>
      <c r="AZ671" s="92"/>
      <c r="BA671" s="92"/>
      <c r="BB671" s="92"/>
      <c r="BC671" s="92"/>
      <c r="BD671" s="92"/>
      <c r="BE671" s="92"/>
      <c r="BF671" s="92"/>
      <c r="BG671" s="92"/>
      <c r="BH671" s="92"/>
      <c r="BI671" s="92"/>
      <c r="BJ671" s="92"/>
      <c r="BK671" s="92"/>
      <c r="BL671" s="92"/>
      <c r="BM671" s="92"/>
    </row>
    <row r="672" spans="1:65" x14ac:dyDescent="0.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/>
      <c r="BE672" s="92"/>
      <c r="BF672" s="92"/>
      <c r="BG672" s="92"/>
      <c r="BH672" s="92"/>
      <c r="BI672" s="92"/>
      <c r="BJ672" s="92"/>
      <c r="BK672" s="92"/>
      <c r="BL672" s="92"/>
      <c r="BM672" s="92"/>
    </row>
    <row r="673" spans="1:65" x14ac:dyDescent="0.2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/>
      <c r="BE673" s="92"/>
      <c r="BF673" s="92"/>
      <c r="BG673" s="92"/>
      <c r="BH673" s="92"/>
      <c r="BI673" s="92"/>
      <c r="BJ673" s="92"/>
      <c r="BK673" s="92"/>
      <c r="BL673" s="92"/>
      <c r="BM673" s="92"/>
    </row>
    <row r="674" spans="1:65" x14ac:dyDescent="0.2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92"/>
      <c r="BI674" s="92"/>
      <c r="BJ674" s="92"/>
      <c r="BK674" s="92"/>
      <c r="BL674" s="92"/>
      <c r="BM674" s="92"/>
    </row>
    <row r="675" spans="1:65" x14ac:dyDescent="0.2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  <c r="AT675" s="92"/>
      <c r="AU675" s="92"/>
      <c r="AV675" s="92"/>
      <c r="AW675" s="92"/>
      <c r="AX675" s="92"/>
      <c r="AY675" s="92"/>
      <c r="AZ675" s="92"/>
      <c r="BA675" s="92"/>
      <c r="BB675" s="92"/>
      <c r="BC675" s="92"/>
      <c r="BD675" s="92"/>
      <c r="BE675" s="92"/>
      <c r="BF675" s="92"/>
      <c r="BG675" s="92"/>
      <c r="BH675" s="92"/>
      <c r="BI675" s="92"/>
      <c r="BJ675" s="92"/>
      <c r="BK675" s="92"/>
      <c r="BL675" s="92"/>
      <c r="BM675" s="92"/>
    </row>
    <row r="676" spans="1:65" x14ac:dyDescent="0.2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  <c r="AT676" s="92"/>
      <c r="AU676" s="92"/>
      <c r="AV676" s="92"/>
      <c r="AW676" s="92"/>
      <c r="AX676" s="92"/>
      <c r="AY676" s="92"/>
      <c r="AZ676" s="92"/>
      <c r="BA676" s="92"/>
      <c r="BB676" s="92"/>
      <c r="BC676" s="92"/>
      <c r="BD676" s="92"/>
      <c r="BE676" s="92"/>
      <c r="BF676" s="92"/>
      <c r="BG676" s="92"/>
      <c r="BH676" s="92"/>
      <c r="BI676" s="92"/>
      <c r="BJ676" s="92"/>
      <c r="BK676" s="92"/>
      <c r="BL676" s="92"/>
      <c r="BM676" s="92"/>
    </row>
    <row r="677" spans="1:65" x14ac:dyDescent="0.2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  <c r="AT677" s="92"/>
      <c r="AU677" s="92"/>
      <c r="AV677" s="92"/>
      <c r="AW677" s="92"/>
      <c r="AX677" s="92"/>
      <c r="AY677" s="92"/>
      <c r="AZ677" s="92"/>
      <c r="BA677" s="92"/>
      <c r="BB677" s="92"/>
      <c r="BC677" s="92"/>
      <c r="BD677" s="92"/>
      <c r="BE677" s="92"/>
      <c r="BF677" s="92"/>
      <c r="BG677" s="92"/>
      <c r="BH677" s="92"/>
      <c r="BI677" s="92"/>
      <c r="BJ677" s="92"/>
      <c r="BK677" s="92"/>
      <c r="BL677" s="92"/>
      <c r="BM677" s="92"/>
    </row>
    <row r="678" spans="1:65" x14ac:dyDescent="0.2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  <c r="AT678" s="92"/>
      <c r="AU678" s="92"/>
      <c r="AV678" s="92"/>
      <c r="AW678" s="92"/>
      <c r="AX678" s="92"/>
      <c r="AY678" s="92"/>
      <c r="AZ678" s="92"/>
      <c r="BA678" s="92"/>
      <c r="BB678" s="92"/>
      <c r="BC678" s="92"/>
      <c r="BD678" s="92"/>
      <c r="BE678" s="92"/>
      <c r="BF678" s="92"/>
      <c r="BG678" s="92"/>
      <c r="BH678" s="92"/>
      <c r="BI678" s="92"/>
      <c r="BJ678" s="92"/>
      <c r="BK678" s="92"/>
      <c r="BL678" s="92"/>
      <c r="BM678" s="92"/>
    </row>
    <row r="679" spans="1:65" x14ac:dyDescent="0.2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  <c r="BF679" s="92"/>
      <c r="BG679" s="92"/>
      <c r="BH679" s="92"/>
      <c r="BI679" s="92"/>
      <c r="BJ679" s="92"/>
      <c r="BK679" s="92"/>
      <c r="BL679" s="92"/>
      <c r="BM679" s="92"/>
    </row>
    <row r="680" spans="1:65" x14ac:dyDescent="0.2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  <c r="AT680" s="92"/>
      <c r="AU680" s="92"/>
      <c r="AV680" s="92"/>
      <c r="AW680" s="92"/>
      <c r="AX680" s="92"/>
      <c r="AY680" s="92"/>
      <c r="AZ680" s="92"/>
      <c r="BA680" s="92"/>
      <c r="BB680" s="92"/>
      <c r="BC680" s="92"/>
      <c r="BD680" s="92"/>
      <c r="BE680" s="92"/>
      <c r="BF680" s="92"/>
      <c r="BG680" s="92"/>
      <c r="BH680" s="92"/>
      <c r="BI680" s="92"/>
      <c r="BJ680" s="92"/>
      <c r="BK680" s="92"/>
      <c r="BL680" s="92"/>
      <c r="BM680" s="92"/>
    </row>
    <row r="681" spans="1:65" x14ac:dyDescent="0.2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  <c r="AT681" s="92"/>
      <c r="AU681" s="92"/>
      <c r="AV681" s="92"/>
      <c r="AW681" s="92"/>
      <c r="AX681" s="92"/>
      <c r="AY681" s="92"/>
      <c r="AZ681" s="92"/>
      <c r="BA681" s="92"/>
      <c r="BB681" s="92"/>
      <c r="BC681" s="92"/>
      <c r="BD681" s="92"/>
      <c r="BE681" s="92"/>
      <c r="BF681" s="92"/>
      <c r="BG681" s="92"/>
      <c r="BH681" s="92"/>
      <c r="BI681" s="92"/>
      <c r="BJ681" s="92"/>
      <c r="BK681" s="92"/>
      <c r="BL681" s="92"/>
      <c r="BM681" s="92"/>
    </row>
    <row r="682" spans="1:65" x14ac:dyDescent="0.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  <c r="AT682" s="92"/>
      <c r="AU682" s="92"/>
      <c r="AV682" s="92"/>
      <c r="AW682" s="92"/>
      <c r="AX682" s="92"/>
      <c r="AY682" s="92"/>
      <c r="AZ682" s="92"/>
      <c r="BA682" s="92"/>
      <c r="BB682" s="92"/>
      <c r="BC682" s="92"/>
      <c r="BD682" s="92"/>
      <c r="BE682" s="92"/>
      <c r="BF682" s="92"/>
      <c r="BG682" s="92"/>
      <c r="BH682" s="92"/>
      <c r="BI682" s="92"/>
      <c r="BJ682" s="92"/>
      <c r="BK682" s="92"/>
      <c r="BL682" s="92"/>
      <c r="BM682" s="92"/>
    </row>
    <row r="683" spans="1:65" x14ac:dyDescent="0.2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  <c r="AT683" s="92"/>
      <c r="AU683" s="92"/>
      <c r="AV683" s="92"/>
      <c r="AW683" s="92"/>
      <c r="AX683" s="92"/>
      <c r="AY683" s="92"/>
      <c r="AZ683" s="92"/>
      <c r="BA683" s="92"/>
      <c r="BB683" s="92"/>
      <c r="BC683" s="92"/>
      <c r="BD683" s="92"/>
      <c r="BE683" s="92"/>
      <c r="BF683" s="92"/>
      <c r="BG683" s="92"/>
      <c r="BH683" s="92"/>
      <c r="BI683" s="92"/>
      <c r="BJ683" s="92"/>
      <c r="BK683" s="92"/>
      <c r="BL683" s="92"/>
      <c r="BM683" s="92"/>
    </row>
    <row r="684" spans="1:65" x14ac:dyDescent="0.2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  <c r="AT684" s="92"/>
      <c r="AU684" s="92"/>
      <c r="AV684" s="92"/>
      <c r="AW684" s="92"/>
      <c r="AX684" s="92"/>
      <c r="AY684" s="92"/>
      <c r="AZ684" s="92"/>
      <c r="BA684" s="92"/>
      <c r="BB684" s="92"/>
      <c r="BC684" s="92"/>
      <c r="BD684" s="92"/>
      <c r="BE684" s="92"/>
      <c r="BF684" s="92"/>
      <c r="BG684" s="92"/>
      <c r="BH684" s="92"/>
      <c r="BI684" s="92"/>
      <c r="BJ684" s="92"/>
      <c r="BK684" s="92"/>
      <c r="BL684" s="92"/>
      <c r="BM684" s="92"/>
    </row>
    <row r="685" spans="1:65" x14ac:dyDescent="0.2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  <c r="AT685" s="92"/>
      <c r="AU685" s="92"/>
      <c r="AV685" s="92"/>
      <c r="AW685" s="92"/>
      <c r="AX685" s="92"/>
      <c r="AY685" s="92"/>
      <c r="AZ685" s="92"/>
      <c r="BA685" s="92"/>
      <c r="BB685" s="92"/>
      <c r="BC685" s="92"/>
      <c r="BD685" s="92"/>
      <c r="BE685" s="92"/>
      <c r="BF685" s="92"/>
      <c r="BG685" s="92"/>
      <c r="BH685" s="92"/>
      <c r="BI685" s="92"/>
      <c r="BJ685" s="92"/>
      <c r="BK685" s="92"/>
      <c r="BL685" s="92"/>
      <c r="BM685" s="92"/>
    </row>
    <row r="686" spans="1:65" x14ac:dyDescent="0.2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  <c r="AT686" s="92"/>
      <c r="AU686" s="92"/>
      <c r="AV686" s="92"/>
      <c r="AW686" s="92"/>
      <c r="AX686" s="92"/>
      <c r="AY686" s="92"/>
      <c r="AZ686" s="92"/>
      <c r="BA686" s="92"/>
      <c r="BB686" s="92"/>
      <c r="BC686" s="92"/>
      <c r="BD686" s="92"/>
      <c r="BE686" s="92"/>
      <c r="BF686" s="92"/>
      <c r="BG686" s="92"/>
      <c r="BH686" s="92"/>
      <c r="BI686" s="92"/>
      <c r="BJ686" s="92"/>
      <c r="BK686" s="92"/>
      <c r="BL686" s="92"/>
      <c r="BM686" s="92"/>
    </row>
    <row r="687" spans="1:65" x14ac:dyDescent="0.2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  <c r="AT687" s="92"/>
      <c r="AU687" s="92"/>
      <c r="AV687" s="92"/>
      <c r="AW687" s="92"/>
      <c r="AX687" s="92"/>
      <c r="AY687" s="92"/>
      <c r="AZ687" s="92"/>
      <c r="BA687" s="92"/>
      <c r="BB687" s="92"/>
      <c r="BC687" s="92"/>
      <c r="BD687" s="92"/>
      <c r="BE687" s="92"/>
      <c r="BF687" s="92"/>
      <c r="BG687" s="92"/>
      <c r="BH687" s="92"/>
      <c r="BI687" s="92"/>
      <c r="BJ687" s="92"/>
      <c r="BK687" s="92"/>
      <c r="BL687" s="92"/>
      <c r="BM687" s="92"/>
    </row>
    <row r="688" spans="1:65" x14ac:dyDescent="0.2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  <c r="AT688" s="92"/>
      <c r="AU688" s="92"/>
      <c r="AV688" s="92"/>
      <c r="AW688" s="92"/>
      <c r="AX688" s="92"/>
      <c r="AY688" s="92"/>
      <c r="AZ688" s="92"/>
      <c r="BA688" s="92"/>
      <c r="BB688" s="92"/>
      <c r="BC688" s="92"/>
      <c r="BD688" s="92"/>
      <c r="BE688" s="92"/>
      <c r="BF688" s="92"/>
      <c r="BG688" s="92"/>
      <c r="BH688" s="92"/>
      <c r="BI688" s="92"/>
      <c r="BJ688" s="92"/>
      <c r="BK688" s="92"/>
      <c r="BL688" s="92"/>
      <c r="BM688" s="92"/>
    </row>
    <row r="689" spans="1:65" x14ac:dyDescent="0.2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  <c r="AT689" s="92"/>
      <c r="AU689" s="92"/>
      <c r="AV689" s="92"/>
      <c r="AW689" s="92"/>
      <c r="AX689" s="92"/>
      <c r="AY689" s="92"/>
      <c r="AZ689" s="92"/>
      <c r="BA689" s="92"/>
      <c r="BB689" s="92"/>
      <c r="BC689" s="92"/>
      <c r="BD689" s="92"/>
      <c r="BE689" s="92"/>
      <c r="BF689" s="92"/>
      <c r="BG689" s="92"/>
      <c r="BH689" s="92"/>
      <c r="BI689" s="92"/>
      <c r="BJ689" s="92"/>
      <c r="BK689" s="92"/>
      <c r="BL689" s="92"/>
      <c r="BM689" s="92"/>
    </row>
    <row r="690" spans="1:65" x14ac:dyDescent="0.2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  <c r="BF690" s="92"/>
      <c r="BG690" s="92"/>
      <c r="BH690" s="92"/>
      <c r="BI690" s="92"/>
      <c r="BJ690" s="92"/>
      <c r="BK690" s="92"/>
      <c r="BL690" s="92"/>
      <c r="BM690" s="92"/>
    </row>
    <row r="691" spans="1:65" x14ac:dyDescent="0.2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  <c r="AT691" s="92"/>
      <c r="AU691" s="92"/>
      <c r="AV691" s="92"/>
      <c r="AW691" s="92"/>
      <c r="AX691" s="92"/>
      <c r="AY691" s="92"/>
      <c r="AZ691" s="92"/>
      <c r="BA691" s="92"/>
      <c r="BB691" s="92"/>
      <c r="BC691" s="92"/>
      <c r="BD691" s="92"/>
      <c r="BE691" s="92"/>
      <c r="BF691" s="92"/>
      <c r="BG691" s="92"/>
      <c r="BH691" s="92"/>
      <c r="BI691" s="92"/>
      <c r="BJ691" s="92"/>
      <c r="BK691" s="92"/>
      <c r="BL691" s="92"/>
      <c r="BM691" s="92"/>
    </row>
    <row r="692" spans="1:65" x14ac:dyDescent="0.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  <c r="AT692" s="92"/>
      <c r="AU692" s="92"/>
      <c r="AV692" s="92"/>
      <c r="AW692" s="92"/>
      <c r="AX692" s="92"/>
      <c r="AY692" s="92"/>
      <c r="AZ692" s="92"/>
      <c r="BA692" s="92"/>
      <c r="BB692" s="92"/>
      <c r="BC692" s="92"/>
      <c r="BD692" s="92"/>
      <c r="BE692" s="92"/>
      <c r="BF692" s="92"/>
      <c r="BG692" s="92"/>
      <c r="BH692" s="92"/>
      <c r="BI692" s="92"/>
      <c r="BJ692" s="92"/>
      <c r="BK692" s="92"/>
      <c r="BL692" s="92"/>
      <c r="BM692" s="92"/>
    </row>
    <row r="693" spans="1:65" x14ac:dyDescent="0.2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  <c r="AT693" s="92"/>
      <c r="AU693" s="92"/>
      <c r="AV693" s="92"/>
      <c r="AW693" s="92"/>
      <c r="AX693" s="92"/>
      <c r="AY693" s="92"/>
      <c r="AZ693" s="92"/>
      <c r="BA693" s="92"/>
      <c r="BB693" s="92"/>
      <c r="BC693" s="92"/>
      <c r="BD693" s="92"/>
      <c r="BE693" s="92"/>
      <c r="BF693" s="92"/>
      <c r="BG693" s="92"/>
      <c r="BH693" s="92"/>
      <c r="BI693" s="92"/>
      <c r="BJ693" s="92"/>
      <c r="BK693" s="92"/>
      <c r="BL693" s="92"/>
      <c r="BM693" s="92"/>
    </row>
    <row r="694" spans="1:65" x14ac:dyDescent="0.2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  <c r="AT694" s="92"/>
      <c r="AU694" s="92"/>
      <c r="AV694" s="92"/>
      <c r="AW694" s="92"/>
      <c r="AX694" s="92"/>
      <c r="AY694" s="92"/>
      <c r="AZ694" s="92"/>
      <c r="BA694" s="92"/>
      <c r="BB694" s="92"/>
      <c r="BC694" s="92"/>
      <c r="BD694" s="92"/>
      <c r="BE694" s="92"/>
      <c r="BF694" s="92"/>
      <c r="BG694" s="92"/>
      <c r="BH694" s="92"/>
      <c r="BI694" s="92"/>
      <c r="BJ694" s="92"/>
      <c r="BK694" s="92"/>
      <c r="BL694" s="92"/>
      <c r="BM694" s="92"/>
    </row>
    <row r="695" spans="1:65" x14ac:dyDescent="0.2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92"/>
      <c r="AU695" s="92"/>
      <c r="AV695" s="92"/>
      <c r="AW695" s="92"/>
      <c r="AX695" s="92"/>
      <c r="AY695" s="92"/>
      <c r="AZ695" s="92"/>
      <c r="BA695" s="92"/>
      <c r="BB695" s="92"/>
      <c r="BC695" s="92"/>
      <c r="BD695" s="92"/>
      <c r="BE695" s="92"/>
      <c r="BF695" s="92"/>
      <c r="BG695" s="92"/>
      <c r="BH695" s="92"/>
      <c r="BI695" s="92"/>
      <c r="BJ695" s="92"/>
      <c r="BK695" s="92"/>
      <c r="BL695" s="92"/>
      <c r="BM695" s="92"/>
    </row>
    <row r="696" spans="1:65" x14ac:dyDescent="0.2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  <c r="AT696" s="92"/>
      <c r="AU696" s="92"/>
      <c r="AV696" s="92"/>
      <c r="AW696" s="92"/>
      <c r="AX696" s="92"/>
      <c r="AY696" s="92"/>
      <c r="AZ696" s="92"/>
      <c r="BA696" s="92"/>
      <c r="BB696" s="92"/>
      <c r="BC696" s="92"/>
      <c r="BD696" s="92"/>
      <c r="BE696" s="92"/>
      <c r="BF696" s="92"/>
      <c r="BG696" s="92"/>
      <c r="BH696" s="92"/>
      <c r="BI696" s="92"/>
      <c r="BJ696" s="92"/>
      <c r="BK696" s="92"/>
      <c r="BL696" s="92"/>
      <c r="BM696" s="92"/>
    </row>
    <row r="697" spans="1:65" x14ac:dyDescent="0.2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  <c r="AT697" s="92"/>
      <c r="AU697" s="92"/>
      <c r="AV697" s="92"/>
      <c r="AW697" s="92"/>
      <c r="AX697" s="92"/>
      <c r="AY697" s="92"/>
      <c r="AZ697" s="92"/>
      <c r="BA697" s="92"/>
      <c r="BB697" s="92"/>
      <c r="BC697" s="92"/>
      <c r="BD697" s="92"/>
      <c r="BE697" s="92"/>
      <c r="BF697" s="92"/>
      <c r="BG697" s="92"/>
      <c r="BH697" s="92"/>
      <c r="BI697" s="92"/>
      <c r="BJ697" s="92"/>
      <c r="BK697" s="92"/>
      <c r="BL697" s="92"/>
      <c r="BM697" s="92"/>
    </row>
    <row r="698" spans="1:65" x14ac:dyDescent="0.2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  <c r="AT698" s="92"/>
      <c r="AU698" s="92"/>
      <c r="AV698" s="92"/>
      <c r="AW698" s="92"/>
      <c r="AX698" s="92"/>
      <c r="AY698" s="92"/>
      <c r="AZ698" s="92"/>
      <c r="BA698" s="92"/>
      <c r="BB698" s="92"/>
      <c r="BC698" s="92"/>
      <c r="BD698" s="92"/>
      <c r="BE698" s="92"/>
      <c r="BF698" s="92"/>
      <c r="BG698" s="92"/>
      <c r="BH698" s="92"/>
      <c r="BI698" s="92"/>
      <c r="BJ698" s="92"/>
      <c r="BK698" s="92"/>
      <c r="BL698" s="92"/>
      <c r="BM698" s="92"/>
    </row>
    <row r="699" spans="1:65" x14ac:dyDescent="0.2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  <c r="AT699" s="92"/>
      <c r="AU699" s="92"/>
      <c r="AV699" s="92"/>
      <c r="AW699" s="92"/>
      <c r="AX699" s="92"/>
      <c r="AY699" s="92"/>
      <c r="AZ699" s="92"/>
      <c r="BA699" s="92"/>
      <c r="BB699" s="92"/>
      <c r="BC699" s="92"/>
      <c r="BD699" s="92"/>
      <c r="BE699" s="92"/>
      <c r="BF699" s="92"/>
      <c r="BG699" s="92"/>
      <c r="BH699" s="92"/>
      <c r="BI699" s="92"/>
      <c r="BJ699" s="92"/>
      <c r="BK699" s="92"/>
      <c r="BL699" s="92"/>
      <c r="BM699" s="92"/>
    </row>
    <row r="700" spans="1:65" x14ac:dyDescent="0.2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  <c r="BF700" s="92"/>
      <c r="BG700" s="92"/>
      <c r="BH700" s="92"/>
      <c r="BI700" s="92"/>
      <c r="BJ700" s="92"/>
      <c r="BK700" s="92"/>
      <c r="BL700" s="92"/>
      <c r="BM700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3"/>
  <sheetViews>
    <sheetView workbookViewId="0">
      <selection sqref="A1:E55"/>
    </sheetView>
  </sheetViews>
  <sheetFormatPr baseColWidth="10" defaultRowHeight="12.75" x14ac:dyDescent="0.2"/>
  <cols>
    <col min="1" max="1" width="26.140625" customWidth="1"/>
    <col min="2" max="2" width="28.140625" customWidth="1"/>
    <col min="3" max="3" width="17.42578125" customWidth="1"/>
    <col min="4" max="4" width="14.85546875" customWidth="1"/>
    <col min="5" max="5" width="23.28515625" customWidth="1"/>
  </cols>
  <sheetData>
    <row r="1" spans="1:54" ht="15.75" x14ac:dyDescent="0.2">
      <c r="A1" s="290" t="s">
        <v>120</v>
      </c>
      <c r="B1" s="290" t="s">
        <v>121</v>
      </c>
      <c r="C1" s="290" t="s">
        <v>122</v>
      </c>
      <c r="D1" s="290"/>
      <c r="E1" s="290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</row>
    <row r="2" spans="1:54" ht="15.75" x14ac:dyDescent="0.2">
      <c r="A2" s="290"/>
      <c r="B2" s="290"/>
      <c r="C2" s="73" t="s">
        <v>123</v>
      </c>
      <c r="D2" s="73" t="s">
        <v>124</v>
      </c>
      <c r="E2" s="73" t="s">
        <v>125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</row>
    <row r="3" spans="1:54" ht="15.75" x14ac:dyDescent="0.2">
      <c r="A3" s="74"/>
      <c r="B3" s="75"/>
      <c r="C3" s="75"/>
      <c r="D3" s="75"/>
      <c r="E3" s="76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</row>
    <row r="4" spans="1:54" ht="15.75" x14ac:dyDescent="0.2">
      <c r="A4" s="77" t="s">
        <v>126</v>
      </c>
      <c r="B4" s="78" t="s">
        <v>123</v>
      </c>
      <c r="C4" s="79">
        <f>SUM(C5:C55)</f>
        <v>5784442</v>
      </c>
      <c r="D4" s="79">
        <f>SUM(D5:D55)</f>
        <v>2890950</v>
      </c>
      <c r="E4" s="79">
        <f>SUM(E5:E55)</f>
        <v>2893492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</row>
    <row r="5" spans="1:54" ht="15.75" x14ac:dyDescent="0.2">
      <c r="A5" s="80" t="s">
        <v>126</v>
      </c>
      <c r="B5" s="81" t="s">
        <v>127</v>
      </c>
      <c r="C5" s="82">
        <v>2974</v>
      </c>
      <c r="D5" s="82">
        <v>1442</v>
      </c>
      <c r="E5" s="83">
        <v>1532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</row>
    <row r="6" spans="1:54" ht="15.75" x14ac:dyDescent="0.2">
      <c r="A6" s="84" t="s">
        <v>126</v>
      </c>
      <c r="B6" s="85" t="s">
        <v>128</v>
      </c>
      <c r="C6" s="86">
        <v>3382</v>
      </c>
      <c r="D6" s="86">
        <v>1690</v>
      </c>
      <c r="E6" s="87">
        <v>1692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 ht="15.75" x14ac:dyDescent="0.2">
      <c r="A7" s="80" t="s">
        <v>126</v>
      </c>
      <c r="B7" s="81" t="s">
        <v>129</v>
      </c>
      <c r="C7" s="82">
        <v>35289</v>
      </c>
      <c r="D7" s="82">
        <v>17829</v>
      </c>
      <c r="E7" s="83">
        <v>17460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5.75" x14ac:dyDescent="0.2">
      <c r="A8" s="84" t="s">
        <v>126</v>
      </c>
      <c r="B8" s="85" t="s">
        <v>130</v>
      </c>
      <c r="C8" s="86">
        <v>18030</v>
      </c>
      <c r="D8" s="86">
        <v>8852</v>
      </c>
      <c r="E8" s="87">
        <v>9178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 ht="15.75" x14ac:dyDescent="0.2">
      <c r="A9" s="80" t="s">
        <v>126</v>
      </c>
      <c r="B9" s="81" t="s">
        <v>131</v>
      </c>
      <c r="C9" s="82">
        <v>656464</v>
      </c>
      <c r="D9" s="82">
        <v>331513</v>
      </c>
      <c r="E9" s="83">
        <v>324951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 ht="15.75" x14ac:dyDescent="0.2">
      <c r="A10" s="84" t="s">
        <v>126</v>
      </c>
      <c r="B10" s="85" t="s">
        <v>132</v>
      </c>
      <c r="C10" s="86">
        <v>14992</v>
      </c>
      <c r="D10" s="86">
        <v>7667</v>
      </c>
      <c r="E10" s="87">
        <v>7325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 ht="15.75" x14ac:dyDescent="0.2">
      <c r="A11" s="80" t="s">
        <v>126</v>
      </c>
      <c r="B11" s="81" t="s">
        <v>133</v>
      </c>
      <c r="C11" s="82">
        <v>3661</v>
      </c>
      <c r="D11" s="82">
        <v>1824</v>
      </c>
      <c r="E11" s="83">
        <v>1837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</row>
    <row r="12" spans="1:54" ht="15.75" x14ac:dyDescent="0.2">
      <c r="A12" s="84" t="s">
        <v>126</v>
      </c>
      <c r="B12" s="85" t="s">
        <v>134</v>
      </c>
      <c r="C12" s="86">
        <v>122337</v>
      </c>
      <c r="D12" s="86">
        <v>62377</v>
      </c>
      <c r="E12" s="87">
        <v>59960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</row>
    <row r="13" spans="1:54" ht="15.75" x14ac:dyDescent="0.2">
      <c r="A13" s="80" t="s">
        <v>126</v>
      </c>
      <c r="B13" s="81" t="s">
        <v>135</v>
      </c>
      <c r="C13" s="82">
        <v>7340</v>
      </c>
      <c r="D13" s="82">
        <v>3707</v>
      </c>
      <c r="E13" s="83">
        <v>3633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 ht="15.75" x14ac:dyDescent="0.2">
      <c r="A14" s="84" t="s">
        <v>126</v>
      </c>
      <c r="B14" s="85" t="s">
        <v>136</v>
      </c>
      <c r="C14" s="86">
        <v>9930</v>
      </c>
      <c r="D14" s="86">
        <v>4961</v>
      </c>
      <c r="E14" s="87">
        <v>4969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</row>
    <row r="15" spans="1:54" ht="15.75" x14ac:dyDescent="0.2">
      <c r="A15" s="80" t="s">
        <v>126</v>
      </c>
      <c r="B15" s="81" t="s">
        <v>137</v>
      </c>
      <c r="C15" s="82">
        <v>68747</v>
      </c>
      <c r="D15" s="82">
        <v>35206</v>
      </c>
      <c r="E15" s="83">
        <v>33541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</row>
    <row r="16" spans="1:54" ht="15.75" x14ac:dyDescent="0.2">
      <c r="A16" s="84" t="s">
        <v>126</v>
      </c>
      <c r="B16" s="85" t="s">
        <v>138</v>
      </c>
      <c r="C16" s="86">
        <v>36088</v>
      </c>
      <c r="D16" s="86">
        <v>18060</v>
      </c>
      <c r="E16" s="87">
        <v>18028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</row>
    <row r="17" spans="1:54" ht="15.75" x14ac:dyDescent="0.2">
      <c r="A17" s="80" t="s">
        <v>126</v>
      </c>
      <c r="B17" s="81" t="s">
        <v>139</v>
      </c>
      <c r="C17" s="82">
        <v>1360</v>
      </c>
      <c r="D17" s="82">
        <v>657</v>
      </c>
      <c r="E17" s="83">
        <v>703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</row>
    <row r="18" spans="1:54" ht="15.75" x14ac:dyDescent="0.2">
      <c r="A18" s="84" t="s">
        <v>126</v>
      </c>
      <c r="B18" s="85" t="s">
        <v>140</v>
      </c>
      <c r="C18" s="86">
        <v>3256</v>
      </c>
      <c r="D18" s="86">
        <v>1672</v>
      </c>
      <c r="E18" s="87">
        <v>1584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</row>
    <row r="19" spans="1:54" ht="15.75" x14ac:dyDescent="0.2">
      <c r="A19" s="80" t="s">
        <v>126</v>
      </c>
      <c r="B19" s="81" t="s">
        <v>141</v>
      </c>
      <c r="C19" s="82">
        <v>104478</v>
      </c>
      <c r="D19" s="82">
        <v>52883</v>
      </c>
      <c r="E19" s="83">
        <v>51595</v>
      </c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</row>
    <row r="20" spans="1:54" ht="15.75" x14ac:dyDescent="0.2">
      <c r="A20" s="84" t="s">
        <v>126</v>
      </c>
      <c r="B20" s="85" t="s">
        <v>142</v>
      </c>
      <c r="C20" s="86">
        <v>40903</v>
      </c>
      <c r="D20" s="86">
        <v>20444</v>
      </c>
      <c r="E20" s="87">
        <v>20459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</row>
    <row r="21" spans="1:54" ht="15.75" x14ac:dyDescent="0.2">
      <c r="A21" s="80" t="s">
        <v>126</v>
      </c>
      <c r="B21" s="81" t="s">
        <v>143</v>
      </c>
      <c r="C21" s="82">
        <v>397205</v>
      </c>
      <c r="D21" s="82">
        <v>200708</v>
      </c>
      <c r="E21" s="83">
        <v>196497</v>
      </c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</row>
    <row r="22" spans="1:54" ht="15.75" x14ac:dyDescent="0.2">
      <c r="A22" s="84" t="s">
        <v>126</v>
      </c>
      <c r="B22" s="85" t="s">
        <v>144</v>
      </c>
      <c r="C22" s="86">
        <v>5506</v>
      </c>
      <c r="D22" s="86">
        <v>2796</v>
      </c>
      <c r="E22" s="87">
        <v>2710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</row>
    <row r="23" spans="1:54" ht="15.75" x14ac:dyDescent="0.2">
      <c r="A23" s="80" t="s">
        <v>126</v>
      </c>
      <c r="B23" s="81" t="s">
        <v>145</v>
      </c>
      <c r="C23" s="82">
        <v>481213</v>
      </c>
      <c r="D23" s="82">
        <v>242161</v>
      </c>
      <c r="E23" s="83">
        <v>239052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</row>
    <row r="24" spans="1:54" ht="15.75" x14ac:dyDescent="0.2">
      <c r="A24" s="84" t="s">
        <v>126</v>
      </c>
      <c r="B24" s="85" t="s">
        <v>146</v>
      </c>
      <c r="C24" s="86">
        <v>14109</v>
      </c>
      <c r="D24" s="86">
        <v>7115</v>
      </c>
      <c r="E24" s="87">
        <v>6994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</row>
    <row r="25" spans="1:54" ht="15.75" x14ac:dyDescent="0.2">
      <c r="A25" s="80" t="s">
        <v>126</v>
      </c>
      <c r="B25" s="81" t="s">
        <v>147</v>
      </c>
      <c r="C25" s="82">
        <v>1808</v>
      </c>
      <c r="D25" s="82">
        <v>890</v>
      </c>
      <c r="E25" s="83">
        <v>918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</row>
    <row r="26" spans="1:54" ht="15.75" x14ac:dyDescent="0.2">
      <c r="A26" s="84" t="s">
        <v>126</v>
      </c>
      <c r="B26" s="85" t="s">
        <v>148</v>
      </c>
      <c r="C26" s="86">
        <v>6282</v>
      </c>
      <c r="D26" s="86">
        <v>3224</v>
      </c>
      <c r="E26" s="87">
        <v>3058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</row>
    <row r="27" spans="1:54" ht="15.75" x14ac:dyDescent="0.2">
      <c r="A27" s="80" t="s">
        <v>126</v>
      </c>
      <c r="B27" s="81" t="s">
        <v>149</v>
      </c>
      <c r="C27" s="82">
        <v>102149</v>
      </c>
      <c r="D27" s="82">
        <v>51844</v>
      </c>
      <c r="E27" s="83">
        <v>50305</v>
      </c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</row>
    <row r="28" spans="1:54" ht="15.75" x14ac:dyDescent="0.2">
      <c r="A28" s="84" t="s">
        <v>126</v>
      </c>
      <c r="B28" s="85" t="s">
        <v>150</v>
      </c>
      <c r="C28" s="86">
        <v>643143</v>
      </c>
      <c r="D28" s="86">
        <v>318993</v>
      </c>
      <c r="E28" s="87">
        <v>324150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</row>
    <row r="29" spans="1:54" ht="15.75" x14ac:dyDescent="0.2">
      <c r="A29" s="80" t="s">
        <v>126</v>
      </c>
      <c r="B29" s="81" t="s">
        <v>151</v>
      </c>
      <c r="C29" s="82">
        <v>16086</v>
      </c>
      <c r="D29" s="82">
        <v>8082</v>
      </c>
      <c r="E29" s="83">
        <v>8004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</row>
    <row r="30" spans="1:54" ht="15.75" x14ac:dyDescent="0.2">
      <c r="A30" s="84" t="s">
        <v>126</v>
      </c>
      <c r="B30" s="85" t="s">
        <v>152</v>
      </c>
      <c r="C30" s="86">
        <v>1386</v>
      </c>
      <c r="D30" s="86">
        <v>724</v>
      </c>
      <c r="E30" s="87">
        <v>662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</row>
    <row r="31" spans="1:54" ht="15.75" x14ac:dyDescent="0.2">
      <c r="A31" s="80" t="s">
        <v>126</v>
      </c>
      <c r="B31" s="81" t="s">
        <v>153</v>
      </c>
      <c r="C31" s="82">
        <v>7026</v>
      </c>
      <c r="D31" s="82">
        <v>3480</v>
      </c>
      <c r="E31" s="83">
        <v>3546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</row>
    <row r="32" spans="1:54" ht="15.75" x14ac:dyDescent="0.2">
      <c r="A32" s="84" t="s">
        <v>126</v>
      </c>
      <c r="B32" s="85" t="s">
        <v>154</v>
      </c>
      <c r="C32" s="86">
        <v>3298</v>
      </c>
      <c r="D32" s="86">
        <v>1716</v>
      </c>
      <c r="E32" s="87">
        <v>1582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</row>
    <row r="33" spans="1:54" ht="15.75" x14ac:dyDescent="0.2">
      <c r="A33" s="80" t="s">
        <v>126</v>
      </c>
      <c r="B33" s="81" t="s">
        <v>155</v>
      </c>
      <c r="C33" s="82">
        <v>471523</v>
      </c>
      <c r="D33" s="82">
        <v>237717</v>
      </c>
      <c r="E33" s="83">
        <v>233806</v>
      </c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</row>
    <row r="34" spans="1:54" ht="15.75" x14ac:dyDescent="0.2">
      <c r="A34" s="84" t="s">
        <v>126</v>
      </c>
      <c r="B34" s="85" t="s">
        <v>156</v>
      </c>
      <c r="C34" s="86">
        <v>5351</v>
      </c>
      <c r="D34" s="86">
        <v>2657</v>
      </c>
      <c r="E34" s="87">
        <v>2694</v>
      </c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</row>
    <row r="35" spans="1:54" ht="15.75" x14ac:dyDescent="0.2">
      <c r="A35" s="80" t="s">
        <v>126</v>
      </c>
      <c r="B35" s="81" t="s">
        <v>157</v>
      </c>
      <c r="C35" s="82">
        <v>84666</v>
      </c>
      <c r="D35" s="82">
        <v>41878</v>
      </c>
      <c r="E35" s="83">
        <v>42788</v>
      </c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</row>
    <row r="36" spans="1:54" ht="15.75" x14ac:dyDescent="0.2">
      <c r="A36" s="84" t="s">
        <v>126</v>
      </c>
      <c r="B36" s="85" t="s">
        <v>158</v>
      </c>
      <c r="C36" s="86">
        <v>1407</v>
      </c>
      <c r="D36" s="86">
        <v>699</v>
      </c>
      <c r="E36" s="87">
        <v>708</v>
      </c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</row>
    <row r="37" spans="1:54" ht="15.75" x14ac:dyDescent="0.2">
      <c r="A37" s="80" t="s">
        <v>126</v>
      </c>
      <c r="B37" s="81" t="s">
        <v>159</v>
      </c>
      <c r="C37" s="82">
        <v>1959</v>
      </c>
      <c r="D37" s="82">
        <v>989</v>
      </c>
      <c r="E37" s="83">
        <v>970</v>
      </c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</row>
    <row r="38" spans="1:54" ht="15.75" x14ac:dyDescent="0.2">
      <c r="A38" s="84" t="s">
        <v>126</v>
      </c>
      <c r="B38" s="85" t="s">
        <v>160</v>
      </c>
      <c r="C38" s="86">
        <v>5389</v>
      </c>
      <c r="D38" s="86">
        <v>2776</v>
      </c>
      <c r="E38" s="87">
        <v>2613</v>
      </c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</row>
    <row r="39" spans="1:54" ht="15.75" x14ac:dyDescent="0.2">
      <c r="A39" s="80" t="s">
        <v>126</v>
      </c>
      <c r="B39" s="81" t="s">
        <v>161</v>
      </c>
      <c r="C39" s="82">
        <v>5119</v>
      </c>
      <c r="D39" s="82">
        <v>2639</v>
      </c>
      <c r="E39" s="83">
        <v>2480</v>
      </c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</row>
    <row r="40" spans="1:54" ht="15.75" x14ac:dyDescent="0.2">
      <c r="A40" s="84" t="s">
        <v>126</v>
      </c>
      <c r="B40" s="85" t="s">
        <v>162</v>
      </c>
      <c r="C40" s="86">
        <v>1483</v>
      </c>
      <c r="D40" s="86">
        <v>764</v>
      </c>
      <c r="E40" s="87">
        <v>719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</row>
    <row r="41" spans="1:54" ht="15.75" x14ac:dyDescent="0.2">
      <c r="A41" s="80" t="s">
        <v>126</v>
      </c>
      <c r="B41" s="81" t="s">
        <v>163</v>
      </c>
      <c r="C41" s="82">
        <v>7652</v>
      </c>
      <c r="D41" s="82">
        <v>3795</v>
      </c>
      <c r="E41" s="83">
        <v>3857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</row>
    <row r="42" spans="1:54" ht="15.75" x14ac:dyDescent="0.2">
      <c r="A42" s="84" t="s">
        <v>126</v>
      </c>
      <c r="B42" s="85" t="s">
        <v>164</v>
      </c>
      <c r="C42" s="86">
        <v>6048</v>
      </c>
      <c r="D42" s="86">
        <v>3056</v>
      </c>
      <c r="E42" s="87">
        <v>2992</v>
      </c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</row>
    <row r="43" spans="1:54" ht="15.75" x14ac:dyDescent="0.2">
      <c r="A43" s="80" t="s">
        <v>126</v>
      </c>
      <c r="B43" s="81" t="s">
        <v>165</v>
      </c>
      <c r="C43" s="82">
        <v>67428</v>
      </c>
      <c r="D43" s="82">
        <v>33569</v>
      </c>
      <c r="E43" s="83">
        <v>33859</v>
      </c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</row>
    <row r="44" spans="1:54" ht="15.75" x14ac:dyDescent="0.2">
      <c r="A44" s="84" t="s">
        <v>126</v>
      </c>
      <c r="B44" s="85" t="s">
        <v>166</v>
      </c>
      <c r="C44" s="86">
        <v>1142994</v>
      </c>
      <c r="D44" s="86">
        <v>564805</v>
      </c>
      <c r="E44" s="87">
        <v>578189</v>
      </c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</row>
    <row r="45" spans="1:54" ht="15.75" x14ac:dyDescent="0.2">
      <c r="A45" s="80" t="s">
        <v>126</v>
      </c>
      <c r="B45" s="81" t="s">
        <v>167</v>
      </c>
      <c r="C45" s="82">
        <v>906</v>
      </c>
      <c r="D45" s="82">
        <v>457</v>
      </c>
      <c r="E45" s="83">
        <v>449</v>
      </c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</row>
    <row r="46" spans="1:54" ht="15.75" x14ac:dyDescent="0.2">
      <c r="A46" s="84" t="s">
        <v>126</v>
      </c>
      <c r="B46" s="85" t="s">
        <v>168</v>
      </c>
      <c r="C46" s="86">
        <v>147624</v>
      </c>
      <c r="D46" s="86">
        <v>76004</v>
      </c>
      <c r="E46" s="87">
        <v>71620</v>
      </c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</row>
    <row r="47" spans="1:54" ht="15.75" x14ac:dyDescent="0.2">
      <c r="A47" s="80" t="s">
        <v>126</v>
      </c>
      <c r="B47" s="81" t="s">
        <v>169</v>
      </c>
      <c r="C47" s="82">
        <v>2377</v>
      </c>
      <c r="D47" s="82">
        <v>1230</v>
      </c>
      <c r="E47" s="83">
        <v>1147</v>
      </c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</row>
    <row r="48" spans="1:54" ht="15.75" x14ac:dyDescent="0.2">
      <c r="A48" s="84" t="s">
        <v>126</v>
      </c>
      <c r="B48" s="85" t="s">
        <v>170</v>
      </c>
      <c r="C48" s="86">
        <v>34709</v>
      </c>
      <c r="D48" s="86">
        <v>17035</v>
      </c>
      <c r="E48" s="87">
        <v>17674</v>
      </c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</row>
    <row r="49" spans="1:54" ht="15.75" x14ac:dyDescent="0.2">
      <c r="A49" s="80" t="s">
        <v>126</v>
      </c>
      <c r="B49" s="81" t="s">
        <v>171</v>
      </c>
      <c r="C49" s="82">
        <v>86766</v>
      </c>
      <c r="D49" s="82">
        <v>44135</v>
      </c>
      <c r="E49" s="83">
        <v>42631</v>
      </c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</row>
    <row r="50" spans="1:54" ht="15.75" x14ac:dyDescent="0.2">
      <c r="A50" s="84" t="s">
        <v>126</v>
      </c>
      <c r="B50" s="85" t="s">
        <v>172</v>
      </c>
      <c r="C50" s="86">
        <v>412199</v>
      </c>
      <c r="D50" s="86">
        <v>202958</v>
      </c>
      <c r="E50" s="87">
        <v>209241</v>
      </c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</row>
    <row r="51" spans="1:54" ht="15.75" x14ac:dyDescent="0.2">
      <c r="A51" s="80" t="s">
        <v>126</v>
      </c>
      <c r="B51" s="81" t="s">
        <v>173</v>
      </c>
      <c r="C51" s="82">
        <v>132169</v>
      </c>
      <c r="D51" s="82">
        <v>62586</v>
      </c>
      <c r="E51" s="83">
        <v>69583</v>
      </c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</row>
    <row r="52" spans="1:54" ht="15.75" x14ac:dyDescent="0.2">
      <c r="A52" s="84" t="s">
        <v>126</v>
      </c>
      <c r="B52" s="85" t="s">
        <v>174</v>
      </c>
      <c r="C52" s="86">
        <v>306322</v>
      </c>
      <c r="D52" s="86">
        <v>152617</v>
      </c>
      <c r="E52" s="87">
        <v>153705</v>
      </c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</row>
    <row r="53" spans="1:54" ht="15.75" x14ac:dyDescent="0.2">
      <c r="A53" s="80" t="s">
        <v>126</v>
      </c>
      <c r="B53" s="81" t="s">
        <v>175</v>
      </c>
      <c r="C53" s="82">
        <v>46784</v>
      </c>
      <c r="D53" s="82">
        <v>23460</v>
      </c>
      <c r="E53" s="83">
        <v>23324</v>
      </c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</row>
    <row r="54" spans="1:54" ht="15.75" x14ac:dyDescent="0.2">
      <c r="A54" s="84" t="s">
        <v>126</v>
      </c>
      <c r="B54" s="85" t="s">
        <v>176</v>
      </c>
      <c r="C54" s="86">
        <v>1552</v>
      </c>
      <c r="D54" s="86">
        <v>820</v>
      </c>
      <c r="E54" s="87">
        <v>732</v>
      </c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</row>
    <row r="55" spans="1:54" ht="15.75" x14ac:dyDescent="0.2">
      <c r="A55" s="88" t="s">
        <v>126</v>
      </c>
      <c r="B55" s="89" t="s">
        <v>177</v>
      </c>
      <c r="C55" s="90">
        <v>3573</v>
      </c>
      <c r="D55" s="90">
        <v>1787</v>
      </c>
      <c r="E55" s="91">
        <v>1786</v>
      </c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</row>
    <row r="56" spans="1:54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</row>
    <row r="57" spans="1:54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</row>
    <row r="58" spans="1:54" x14ac:dyDescent="0.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</row>
    <row r="59" spans="1:54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</row>
    <row r="60" spans="1:54" x14ac:dyDescent="0.2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</row>
    <row r="61" spans="1:54" x14ac:dyDescent="0.2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</row>
    <row r="62" spans="1:54" x14ac:dyDescent="0.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</row>
    <row r="63" spans="1:54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</row>
    <row r="64" spans="1:54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</row>
    <row r="65" spans="1:54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</row>
    <row r="66" spans="1:54" x14ac:dyDescent="0.2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</row>
    <row r="67" spans="1:54" x14ac:dyDescent="0.2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</row>
    <row r="68" spans="1:54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</row>
    <row r="69" spans="1:54" x14ac:dyDescent="0.2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</row>
    <row r="70" spans="1:54" x14ac:dyDescent="0.2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</row>
    <row r="71" spans="1:54" x14ac:dyDescent="0.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</row>
    <row r="72" spans="1:54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</row>
    <row r="73" spans="1:54" x14ac:dyDescent="0.2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</row>
    <row r="74" spans="1:54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</row>
    <row r="75" spans="1:54" x14ac:dyDescent="0.2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</row>
    <row r="76" spans="1:54" x14ac:dyDescent="0.2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</row>
    <row r="77" spans="1:54" x14ac:dyDescent="0.2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</row>
    <row r="78" spans="1:54" x14ac:dyDescent="0.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</row>
    <row r="79" spans="1:54" x14ac:dyDescent="0.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</row>
    <row r="80" spans="1:54" x14ac:dyDescent="0.2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</row>
    <row r="81" spans="1:54" x14ac:dyDescent="0.2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</row>
    <row r="82" spans="1:54" x14ac:dyDescent="0.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</row>
    <row r="83" spans="1:54" x14ac:dyDescent="0.2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</row>
    <row r="84" spans="1:54" x14ac:dyDescent="0.2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</row>
    <row r="85" spans="1:54" x14ac:dyDescent="0.2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</row>
    <row r="86" spans="1:54" x14ac:dyDescent="0.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</row>
    <row r="87" spans="1:54" x14ac:dyDescent="0.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</row>
    <row r="88" spans="1:54" x14ac:dyDescent="0.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</row>
    <row r="89" spans="1:54" x14ac:dyDescent="0.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</row>
    <row r="90" spans="1:54" x14ac:dyDescent="0.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</row>
    <row r="91" spans="1:54" x14ac:dyDescent="0.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</row>
    <row r="92" spans="1:54" x14ac:dyDescent="0.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</row>
    <row r="93" spans="1:54" x14ac:dyDescent="0.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</row>
    <row r="94" spans="1:54" x14ac:dyDescent="0.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</row>
    <row r="95" spans="1:54" x14ac:dyDescent="0.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</row>
    <row r="96" spans="1:54" x14ac:dyDescent="0.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</row>
    <row r="97" spans="1:54" x14ac:dyDescent="0.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</row>
    <row r="98" spans="1:54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</row>
    <row r="99" spans="1:54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</row>
    <row r="100" spans="1:54" x14ac:dyDescent="0.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</row>
    <row r="101" spans="1:54" x14ac:dyDescent="0.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</row>
    <row r="102" spans="1:54" x14ac:dyDescent="0.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</row>
    <row r="103" spans="1:54" x14ac:dyDescent="0.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</row>
    <row r="104" spans="1:54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</row>
    <row r="105" spans="1:54" x14ac:dyDescent="0.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</row>
    <row r="106" spans="1:54" x14ac:dyDescent="0.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</row>
    <row r="107" spans="1:54" x14ac:dyDescent="0.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</row>
    <row r="108" spans="1:54" x14ac:dyDescent="0.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</row>
    <row r="109" spans="1:54" x14ac:dyDescent="0.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</row>
    <row r="110" spans="1:54" x14ac:dyDescent="0.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</row>
    <row r="111" spans="1:54" x14ac:dyDescent="0.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</row>
    <row r="112" spans="1:54" x14ac:dyDescent="0.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</row>
    <row r="113" spans="1:54" x14ac:dyDescent="0.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</row>
    <row r="114" spans="1:54" x14ac:dyDescent="0.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</row>
    <row r="115" spans="1:54" x14ac:dyDescent="0.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</row>
    <row r="116" spans="1:54" x14ac:dyDescent="0.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</row>
    <row r="117" spans="1:54" x14ac:dyDescent="0.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</row>
    <row r="118" spans="1:54" x14ac:dyDescent="0.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</row>
    <row r="119" spans="1:54" x14ac:dyDescent="0.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</row>
    <row r="120" spans="1:54" x14ac:dyDescent="0.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</row>
    <row r="121" spans="1:54" x14ac:dyDescent="0.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</row>
    <row r="122" spans="1:54" x14ac:dyDescent="0.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</row>
    <row r="123" spans="1:54" x14ac:dyDescent="0.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</row>
    <row r="124" spans="1:54" x14ac:dyDescent="0.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</row>
    <row r="125" spans="1:54" x14ac:dyDescent="0.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</row>
    <row r="126" spans="1:54" x14ac:dyDescent="0.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</row>
    <row r="127" spans="1:54" x14ac:dyDescent="0.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</row>
    <row r="128" spans="1:54" x14ac:dyDescent="0.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</row>
    <row r="129" spans="1:54" x14ac:dyDescent="0.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</row>
    <row r="130" spans="1:54" x14ac:dyDescent="0.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</row>
    <row r="131" spans="1:54" x14ac:dyDescent="0.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</row>
    <row r="132" spans="1:54" x14ac:dyDescent="0.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</row>
    <row r="133" spans="1:54" x14ac:dyDescent="0.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</row>
    <row r="134" spans="1:54" x14ac:dyDescent="0.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</row>
    <row r="135" spans="1:54" x14ac:dyDescent="0.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</row>
    <row r="136" spans="1:54" x14ac:dyDescent="0.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</row>
    <row r="137" spans="1:54" x14ac:dyDescent="0.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</row>
    <row r="138" spans="1:54" x14ac:dyDescent="0.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</row>
    <row r="139" spans="1:54" x14ac:dyDescent="0.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</row>
    <row r="140" spans="1:54" x14ac:dyDescent="0.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</row>
    <row r="141" spans="1:54" x14ac:dyDescent="0.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</row>
    <row r="142" spans="1:54" x14ac:dyDescent="0.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</row>
    <row r="143" spans="1:54" x14ac:dyDescent="0.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</row>
    <row r="144" spans="1:54" x14ac:dyDescent="0.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</row>
    <row r="145" spans="1:54" x14ac:dyDescent="0.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</row>
    <row r="146" spans="1:54" x14ac:dyDescent="0.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</row>
    <row r="147" spans="1:54" x14ac:dyDescent="0.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</row>
    <row r="148" spans="1:54" x14ac:dyDescent="0.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</row>
    <row r="149" spans="1:54" x14ac:dyDescent="0.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</row>
    <row r="150" spans="1:54" x14ac:dyDescent="0.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</row>
    <row r="151" spans="1:54" x14ac:dyDescent="0.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</row>
    <row r="152" spans="1:54" x14ac:dyDescent="0.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</row>
    <row r="153" spans="1:54" x14ac:dyDescent="0.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</row>
    <row r="154" spans="1:54" x14ac:dyDescent="0.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</row>
    <row r="155" spans="1:54" x14ac:dyDescent="0.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</row>
    <row r="156" spans="1:54" x14ac:dyDescent="0.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</row>
    <row r="157" spans="1:54" x14ac:dyDescent="0.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</row>
    <row r="158" spans="1:54" x14ac:dyDescent="0.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</row>
    <row r="159" spans="1:54" x14ac:dyDescent="0.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</row>
    <row r="160" spans="1:54" x14ac:dyDescent="0.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</row>
    <row r="161" spans="1:54" x14ac:dyDescent="0.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</row>
    <row r="162" spans="1:54" x14ac:dyDescent="0.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</row>
    <row r="163" spans="1:54" x14ac:dyDescent="0.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</row>
    <row r="164" spans="1:54" x14ac:dyDescent="0.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</row>
    <row r="165" spans="1:54" x14ac:dyDescent="0.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</row>
    <row r="166" spans="1:54" x14ac:dyDescent="0.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</row>
    <row r="167" spans="1:54" x14ac:dyDescent="0.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</row>
    <row r="168" spans="1:54" x14ac:dyDescent="0.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</row>
    <row r="169" spans="1:54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</row>
    <row r="170" spans="1:54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</row>
    <row r="171" spans="1:54" x14ac:dyDescent="0.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</row>
    <row r="172" spans="1:54" x14ac:dyDescent="0.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</row>
    <row r="173" spans="1:54" x14ac:dyDescent="0.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</row>
    <row r="174" spans="1:54" x14ac:dyDescent="0.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</row>
    <row r="175" spans="1:54" x14ac:dyDescent="0.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</row>
    <row r="176" spans="1:54" x14ac:dyDescent="0.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</row>
    <row r="177" spans="1:54" x14ac:dyDescent="0.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</row>
    <row r="178" spans="1:54" x14ac:dyDescent="0.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</row>
    <row r="179" spans="1:54" x14ac:dyDescent="0.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</row>
    <row r="180" spans="1:54" x14ac:dyDescent="0.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</row>
    <row r="181" spans="1:54" x14ac:dyDescent="0.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</row>
    <row r="182" spans="1:54" x14ac:dyDescent="0.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</row>
    <row r="183" spans="1:54" x14ac:dyDescent="0.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</row>
    <row r="184" spans="1:54" x14ac:dyDescent="0.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</row>
    <row r="185" spans="1:54" x14ac:dyDescent="0.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</row>
    <row r="186" spans="1:54" x14ac:dyDescent="0.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</row>
    <row r="187" spans="1:54" x14ac:dyDescent="0.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</row>
    <row r="188" spans="1:54" x14ac:dyDescent="0.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</row>
    <row r="189" spans="1:54" x14ac:dyDescent="0.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</row>
    <row r="190" spans="1:54" x14ac:dyDescent="0.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</row>
    <row r="191" spans="1:54" x14ac:dyDescent="0.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</row>
    <row r="192" spans="1:54" x14ac:dyDescent="0.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</row>
    <row r="193" spans="1:54" x14ac:dyDescent="0.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</row>
    <row r="194" spans="1:54" x14ac:dyDescent="0.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</row>
    <row r="195" spans="1:54" x14ac:dyDescent="0.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</row>
    <row r="196" spans="1:54" x14ac:dyDescent="0.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</row>
    <row r="197" spans="1:54" x14ac:dyDescent="0.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</row>
    <row r="198" spans="1:54" x14ac:dyDescent="0.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</row>
    <row r="199" spans="1:54" x14ac:dyDescent="0.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</row>
    <row r="200" spans="1:54" x14ac:dyDescent="0.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</row>
    <row r="201" spans="1:54" x14ac:dyDescent="0.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</row>
    <row r="202" spans="1:54" x14ac:dyDescent="0.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</row>
    <row r="203" spans="1:54" x14ac:dyDescent="0.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</row>
    <row r="204" spans="1:54" x14ac:dyDescent="0.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</row>
    <row r="205" spans="1:54" x14ac:dyDescent="0.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</row>
    <row r="206" spans="1:54" x14ac:dyDescent="0.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</row>
    <row r="207" spans="1:54" x14ac:dyDescent="0.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</row>
    <row r="208" spans="1:54" x14ac:dyDescent="0.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</row>
    <row r="209" spans="1:54" x14ac:dyDescent="0.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</row>
    <row r="210" spans="1:54" x14ac:dyDescent="0.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</row>
    <row r="211" spans="1:54" x14ac:dyDescent="0.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</row>
    <row r="212" spans="1:54" x14ac:dyDescent="0.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</row>
    <row r="213" spans="1:54" x14ac:dyDescent="0.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</row>
    <row r="214" spans="1:54" x14ac:dyDescent="0.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</row>
    <row r="215" spans="1:54" x14ac:dyDescent="0.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</row>
    <row r="216" spans="1:54" x14ac:dyDescent="0.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</row>
    <row r="217" spans="1:54" x14ac:dyDescent="0.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</row>
    <row r="218" spans="1:54" x14ac:dyDescent="0.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</row>
    <row r="219" spans="1:54" x14ac:dyDescent="0.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</row>
    <row r="220" spans="1:54" x14ac:dyDescent="0.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</row>
    <row r="221" spans="1:54" x14ac:dyDescent="0.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</row>
    <row r="222" spans="1:54" x14ac:dyDescent="0.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</row>
    <row r="223" spans="1:54" x14ac:dyDescent="0.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</row>
    <row r="224" spans="1:54" x14ac:dyDescent="0.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</row>
    <row r="225" spans="1:54" x14ac:dyDescent="0.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</row>
    <row r="226" spans="1:54" x14ac:dyDescent="0.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</row>
    <row r="227" spans="1:54" x14ac:dyDescent="0.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</row>
    <row r="228" spans="1:54" x14ac:dyDescent="0.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</row>
    <row r="229" spans="1:54" x14ac:dyDescent="0.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</row>
    <row r="230" spans="1:54" x14ac:dyDescent="0.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</row>
    <row r="231" spans="1:54" x14ac:dyDescent="0.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</row>
    <row r="232" spans="1:54" x14ac:dyDescent="0.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</row>
    <row r="233" spans="1:54" x14ac:dyDescent="0.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</row>
    <row r="234" spans="1:54" x14ac:dyDescent="0.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</row>
    <row r="235" spans="1:54" x14ac:dyDescent="0.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</row>
    <row r="236" spans="1:54" x14ac:dyDescent="0.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</row>
    <row r="237" spans="1:54" x14ac:dyDescent="0.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</row>
    <row r="238" spans="1:54" x14ac:dyDescent="0.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</row>
    <row r="239" spans="1:54" x14ac:dyDescent="0.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</row>
    <row r="240" spans="1:54" x14ac:dyDescent="0.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</row>
    <row r="241" spans="1:54" x14ac:dyDescent="0.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</row>
    <row r="242" spans="1:54" x14ac:dyDescent="0.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</row>
    <row r="243" spans="1:54" x14ac:dyDescent="0.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</row>
    <row r="244" spans="1:54" x14ac:dyDescent="0.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</row>
    <row r="245" spans="1:54" x14ac:dyDescent="0.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</row>
    <row r="246" spans="1:54" x14ac:dyDescent="0.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</row>
    <row r="247" spans="1:54" x14ac:dyDescent="0.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</row>
    <row r="248" spans="1:54" x14ac:dyDescent="0.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</row>
    <row r="249" spans="1:54" x14ac:dyDescent="0.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</row>
    <row r="250" spans="1:54" x14ac:dyDescent="0.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</row>
    <row r="251" spans="1:54" x14ac:dyDescent="0.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</row>
    <row r="252" spans="1:54" x14ac:dyDescent="0.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</row>
    <row r="253" spans="1:54" x14ac:dyDescent="0.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</row>
    <row r="254" spans="1:54" x14ac:dyDescent="0.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</row>
    <row r="255" spans="1:54" x14ac:dyDescent="0.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</row>
    <row r="256" spans="1:54" x14ac:dyDescent="0.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</row>
    <row r="257" spans="1:54" x14ac:dyDescent="0.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</row>
    <row r="258" spans="1:54" x14ac:dyDescent="0.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</row>
    <row r="259" spans="1:54" x14ac:dyDescent="0.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</row>
    <row r="260" spans="1:54" x14ac:dyDescent="0.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</row>
    <row r="261" spans="1:54" x14ac:dyDescent="0.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</row>
    <row r="262" spans="1:54" x14ac:dyDescent="0.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</row>
    <row r="263" spans="1:54" x14ac:dyDescent="0.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</row>
    <row r="264" spans="1:54" x14ac:dyDescent="0.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</row>
    <row r="265" spans="1:54" x14ac:dyDescent="0.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</row>
    <row r="266" spans="1:54" x14ac:dyDescent="0.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</row>
    <row r="267" spans="1:54" x14ac:dyDescent="0.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</row>
    <row r="268" spans="1:54" x14ac:dyDescent="0.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</row>
    <row r="269" spans="1:54" x14ac:dyDescent="0.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</row>
    <row r="270" spans="1:54" x14ac:dyDescent="0.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</row>
    <row r="271" spans="1:54" x14ac:dyDescent="0.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</row>
    <row r="272" spans="1:54" x14ac:dyDescent="0.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</row>
    <row r="273" spans="1:54" x14ac:dyDescent="0.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</row>
    <row r="274" spans="1:54" x14ac:dyDescent="0.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</row>
    <row r="275" spans="1:54" x14ac:dyDescent="0.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</row>
    <row r="276" spans="1:54" x14ac:dyDescent="0.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</row>
    <row r="277" spans="1:54" x14ac:dyDescent="0.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</row>
    <row r="278" spans="1:54" x14ac:dyDescent="0.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</row>
    <row r="279" spans="1:54" x14ac:dyDescent="0.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</row>
    <row r="280" spans="1:54" x14ac:dyDescent="0.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</row>
    <row r="281" spans="1:54" x14ac:dyDescent="0.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</row>
    <row r="282" spans="1:54" x14ac:dyDescent="0.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</row>
    <row r="283" spans="1:54" x14ac:dyDescent="0.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</row>
    <row r="284" spans="1:54" x14ac:dyDescent="0.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</row>
    <row r="285" spans="1:54" x14ac:dyDescent="0.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</row>
    <row r="286" spans="1:54" x14ac:dyDescent="0.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</row>
    <row r="287" spans="1:54" x14ac:dyDescent="0.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</row>
    <row r="288" spans="1:54" x14ac:dyDescent="0.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</row>
    <row r="289" spans="1:54" x14ac:dyDescent="0.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</row>
    <row r="290" spans="1:54" x14ac:dyDescent="0.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</row>
    <row r="291" spans="1:54" x14ac:dyDescent="0.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</row>
    <row r="292" spans="1:54" x14ac:dyDescent="0.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</row>
    <row r="293" spans="1:54" x14ac:dyDescent="0.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</row>
    <row r="294" spans="1:54" x14ac:dyDescent="0.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</row>
    <row r="295" spans="1:54" x14ac:dyDescent="0.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</row>
    <row r="296" spans="1:54" x14ac:dyDescent="0.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</row>
    <row r="297" spans="1:54" x14ac:dyDescent="0.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</row>
    <row r="298" spans="1:54" x14ac:dyDescent="0.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</row>
    <row r="299" spans="1:54" x14ac:dyDescent="0.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</row>
    <row r="300" spans="1:54" x14ac:dyDescent="0.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</row>
    <row r="301" spans="1:54" x14ac:dyDescent="0.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</row>
    <row r="302" spans="1:54" x14ac:dyDescent="0.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</row>
    <row r="303" spans="1:54" x14ac:dyDescent="0.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</row>
    <row r="304" spans="1:54" x14ac:dyDescent="0.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</row>
    <row r="305" spans="1:54" x14ac:dyDescent="0.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</row>
    <row r="306" spans="1:54" x14ac:dyDescent="0.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</row>
    <row r="307" spans="1:54" x14ac:dyDescent="0.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</row>
    <row r="308" spans="1:54" x14ac:dyDescent="0.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</row>
    <row r="309" spans="1:54" x14ac:dyDescent="0.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</row>
    <row r="310" spans="1:54" x14ac:dyDescent="0.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</row>
    <row r="311" spans="1:54" x14ac:dyDescent="0.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</row>
    <row r="312" spans="1:54" x14ac:dyDescent="0.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</row>
    <row r="313" spans="1:54" x14ac:dyDescent="0.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</row>
    <row r="314" spans="1:54" x14ac:dyDescent="0.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</row>
    <row r="315" spans="1:54" x14ac:dyDescent="0.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</row>
    <row r="316" spans="1:54" x14ac:dyDescent="0.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</row>
    <row r="317" spans="1:54" x14ac:dyDescent="0.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</row>
    <row r="318" spans="1:54" x14ac:dyDescent="0.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</row>
    <row r="319" spans="1:54" x14ac:dyDescent="0.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</row>
    <row r="320" spans="1:54" x14ac:dyDescent="0.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</row>
    <row r="321" spans="1:54" x14ac:dyDescent="0.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</row>
    <row r="322" spans="1:54" x14ac:dyDescent="0.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</row>
    <row r="323" spans="1:54" x14ac:dyDescent="0.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</row>
    <row r="324" spans="1:54" x14ac:dyDescent="0.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</row>
    <row r="325" spans="1:54" x14ac:dyDescent="0.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</row>
    <row r="326" spans="1:54" x14ac:dyDescent="0.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</row>
    <row r="327" spans="1:54" x14ac:dyDescent="0.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</row>
    <row r="328" spans="1:54" x14ac:dyDescent="0.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</row>
    <row r="329" spans="1:54" x14ac:dyDescent="0.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</row>
    <row r="330" spans="1:54" x14ac:dyDescent="0.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</row>
    <row r="331" spans="1:54" x14ac:dyDescent="0.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</row>
    <row r="332" spans="1:54" x14ac:dyDescent="0.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</row>
    <row r="333" spans="1:54" x14ac:dyDescent="0.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</row>
    <row r="334" spans="1:54" x14ac:dyDescent="0.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</row>
    <row r="335" spans="1:54" x14ac:dyDescent="0.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</row>
    <row r="336" spans="1:54" x14ac:dyDescent="0.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</row>
    <row r="337" spans="1:54" x14ac:dyDescent="0.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</row>
    <row r="338" spans="1:54" x14ac:dyDescent="0.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</row>
    <row r="339" spans="1:54" x14ac:dyDescent="0.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</row>
    <row r="340" spans="1:54" x14ac:dyDescent="0.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</row>
    <row r="341" spans="1:54" x14ac:dyDescent="0.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</row>
    <row r="342" spans="1:54" x14ac:dyDescent="0.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</row>
    <row r="343" spans="1:54" x14ac:dyDescent="0.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</row>
    <row r="344" spans="1:54" x14ac:dyDescent="0.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</row>
    <row r="345" spans="1:54" x14ac:dyDescent="0.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</row>
    <row r="346" spans="1:54" x14ac:dyDescent="0.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</row>
    <row r="347" spans="1:54" x14ac:dyDescent="0.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</row>
    <row r="348" spans="1:54" x14ac:dyDescent="0.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</row>
    <row r="349" spans="1:54" x14ac:dyDescent="0.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</row>
    <row r="350" spans="1:54" x14ac:dyDescent="0.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</row>
    <row r="351" spans="1:54" x14ac:dyDescent="0.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</row>
    <row r="352" spans="1:54" x14ac:dyDescent="0.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</row>
    <row r="353" spans="1:54" x14ac:dyDescent="0.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</row>
    <row r="354" spans="1:54" x14ac:dyDescent="0.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</row>
    <row r="355" spans="1:54" x14ac:dyDescent="0.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</row>
    <row r="356" spans="1:54" x14ac:dyDescent="0.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</row>
    <row r="357" spans="1:54" x14ac:dyDescent="0.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</row>
    <row r="358" spans="1:54" x14ac:dyDescent="0.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</row>
    <row r="359" spans="1:54" x14ac:dyDescent="0.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</row>
    <row r="360" spans="1:54" x14ac:dyDescent="0.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</row>
    <row r="361" spans="1:54" x14ac:dyDescent="0.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</row>
    <row r="362" spans="1:54" x14ac:dyDescent="0.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</row>
    <row r="363" spans="1:54" x14ac:dyDescent="0.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</row>
    <row r="364" spans="1:54" x14ac:dyDescent="0.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</row>
    <row r="365" spans="1:54" x14ac:dyDescent="0.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</row>
    <row r="366" spans="1:54" x14ac:dyDescent="0.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</row>
    <row r="367" spans="1:54" x14ac:dyDescent="0.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</row>
    <row r="368" spans="1:54" x14ac:dyDescent="0.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</row>
    <row r="369" spans="1:54" x14ac:dyDescent="0.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</row>
    <row r="370" spans="1:54" x14ac:dyDescent="0.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</row>
    <row r="371" spans="1:54" x14ac:dyDescent="0.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</row>
    <row r="372" spans="1:54" x14ac:dyDescent="0.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</row>
    <row r="373" spans="1:54" x14ac:dyDescent="0.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</row>
    <row r="374" spans="1:54" x14ac:dyDescent="0.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</row>
    <row r="375" spans="1:54" x14ac:dyDescent="0.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</row>
    <row r="376" spans="1:54" x14ac:dyDescent="0.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</row>
    <row r="377" spans="1:54" x14ac:dyDescent="0.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</row>
    <row r="378" spans="1:54" x14ac:dyDescent="0.2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</row>
    <row r="379" spans="1:54" x14ac:dyDescent="0.2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</row>
    <row r="380" spans="1:54" x14ac:dyDescent="0.2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</row>
    <row r="381" spans="1:54" x14ac:dyDescent="0.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</row>
    <row r="382" spans="1:54" x14ac:dyDescent="0.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</row>
    <row r="383" spans="1:54" x14ac:dyDescent="0.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</row>
    <row r="384" spans="1:54" x14ac:dyDescent="0.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</row>
    <row r="385" spans="1:54" x14ac:dyDescent="0.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</row>
    <row r="386" spans="1:54" x14ac:dyDescent="0.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</row>
    <row r="387" spans="1:54" x14ac:dyDescent="0.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</row>
    <row r="388" spans="1:54" x14ac:dyDescent="0.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</row>
    <row r="389" spans="1:54" x14ac:dyDescent="0.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</row>
    <row r="390" spans="1:54" x14ac:dyDescent="0.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</row>
    <row r="391" spans="1:54" x14ac:dyDescent="0.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</row>
    <row r="392" spans="1:54" x14ac:dyDescent="0.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</row>
    <row r="393" spans="1:54" x14ac:dyDescent="0.2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</row>
    <row r="394" spans="1:54" x14ac:dyDescent="0.2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</row>
    <row r="395" spans="1:54" x14ac:dyDescent="0.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</row>
    <row r="396" spans="1:54" x14ac:dyDescent="0.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</row>
    <row r="397" spans="1:54" x14ac:dyDescent="0.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</row>
    <row r="398" spans="1:54" x14ac:dyDescent="0.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</row>
    <row r="399" spans="1:54" x14ac:dyDescent="0.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</row>
    <row r="400" spans="1:54" x14ac:dyDescent="0.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</row>
    <row r="401" spans="1:54" x14ac:dyDescent="0.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</row>
    <row r="402" spans="1:54" x14ac:dyDescent="0.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</row>
    <row r="403" spans="1:54" x14ac:dyDescent="0.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</row>
    <row r="404" spans="1:54" x14ac:dyDescent="0.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</row>
    <row r="405" spans="1:54" x14ac:dyDescent="0.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</row>
    <row r="406" spans="1:54" x14ac:dyDescent="0.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</row>
    <row r="407" spans="1:54" x14ac:dyDescent="0.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</row>
    <row r="408" spans="1:54" x14ac:dyDescent="0.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</row>
    <row r="409" spans="1:54" x14ac:dyDescent="0.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</row>
    <row r="410" spans="1:54" x14ac:dyDescent="0.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</row>
    <row r="411" spans="1:54" x14ac:dyDescent="0.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</row>
    <row r="412" spans="1:54" x14ac:dyDescent="0.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</row>
    <row r="413" spans="1:54" x14ac:dyDescent="0.2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</row>
    <row r="414" spans="1:54" x14ac:dyDescent="0.2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</row>
    <row r="415" spans="1:54" x14ac:dyDescent="0.2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</row>
    <row r="416" spans="1:54" x14ac:dyDescent="0.2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</row>
    <row r="417" spans="1:54" x14ac:dyDescent="0.2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</row>
    <row r="418" spans="1:54" x14ac:dyDescent="0.2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</row>
    <row r="419" spans="1:54" x14ac:dyDescent="0.2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</row>
    <row r="420" spans="1:54" x14ac:dyDescent="0.2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</row>
    <row r="421" spans="1:54" x14ac:dyDescent="0.2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</row>
    <row r="422" spans="1:54" x14ac:dyDescent="0.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</row>
    <row r="423" spans="1:54" x14ac:dyDescent="0.2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</row>
    <row r="424" spans="1:54" x14ac:dyDescent="0.2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</row>
    <row r="425" spans="1:54" x14ac:dyDescent="0.2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</row>
    <row r="426" spans="1:54" x14ac:dyDescent="0.2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</row>
    <row r="427" spans="1:54" x14ac:dyDescent="0.2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</row>
    <row r="428" spans="1:54" x14ac:dyDescent="0.2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</row>
    <row r="429" spans="1:54" x14ac:dyDescent="0.2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</row>
    <row r="430" spans="1:54" x14ac:dyDescent="0.2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</row>
    <row r="431" spans="1:54" x14ac:dyDescent="0.2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</row>
    <row r="432" spans="1:54" x14ac:dyDescent="0.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</row>
    <row r="433" spans="1:54" x14ac:dyDescent="0.2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</row>
    <row r="434" spans="1:54" x14ac:dyDescent="0.2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</row>
    <row r="435" spans="1:54" x14ac:dyDescent="0.2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</row>
    <row r="436" spans="1:54" x14ac:dyDescent="0.2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</row>
    <row r="437" spans="1:54" x14ac:dyDescent="0.2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</row>
    <row r="438" spans="1:54" x14ac:dyDescent="0.2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</row>
    <row r="439" spans="1:54" x14ac:dyDescent="0.2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</row>
    <row r="440" spans="1:54" x14ac:dyDescent="0.2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</row>
    <row r="441" spans="1:54" x14ac:dyDescent="0.2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</row>
    <row r="442" spans="1:54" x14ac:dyDescent="0.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</row>
    <row r="443" spans="1:54" x14ac:dyDescent="0.2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</row>
    <row r="444" spans="1:54" x14ac:dyDescent="0.2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</row>
    <row r="445" spans="1:54" x14ac:dyDescent="0.2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</row>
    <row r="446" spans="1:54" x14ac:dyDescent="0.2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</row>
    <row r="447" spans="1:54" x14ac:dyDescent="0.2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</row>
    <row r="448" spans="1:54" x14ac:dyDescent="0.2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</row>
    <row r="449" spans="1:54" x14ac:dyDescent="0.2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</row>
    <row r="450" spans="1:54" x14ac:dyDescent="0.2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</row>
    <row r="451" spans="1:54" x14ac:dyDescent="0.2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</row>
    <row r="452" spans="1:54" x14ac:dyDescent="0.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</row>
    <row r="453" spans="1:54" x14ac:dyDescent="0.2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</row>
    <row r="454" spans="1:54" x14ac:dyDescent="0.2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</row>
    <row r="455" spans="1:54" x14ac:dyDescent="0.2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</row>
    <row r="456" spans="1:54" x14ac:dyDescent="0.2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</row>
    <row r="457" spans="1:54" x14ac:dyDescent="0.2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</row>
    <row r="458" spans="1:54" x14ac:dyDescent="0.2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</row>
    <row r="459" spans="1:54" x14ac:dyDescent="0.2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</row>
    <row r="460" spans="1:54" x14ac:dyDescent="0.2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</row>
    <row r="461" spans="1:54" x14ac:dyDescent="0.2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</row>
    <row r="462" spans="1:54" x14ac:dyDescent="0.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</row>
    <row r="463" spans="1:54" x14ac:dyDescent="0.2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</row>
    <row r="464" spans="1:54" x14ac:dyDescent="0.2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</row>
    <row r="465" spans="1:54" x14ac:dyDescent="0.2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</row>
    <row r="466" spans="1:54" x14ac:dyDescent="0.2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</row>
    <row r="467" spans="1:54" x14ac:dyDescent="0.2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</row>
    <row r="468" spans="1:54" x14ac:dyDescent="0.2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</row>
    <row r="469" spans="1:54" x14ac:dyDescent="0.2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</row>
    <row r="470" spans="1:54" x14ac:dyDescent="0.2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</row>
    <row r="471" spans="1:54" x14ac:dyDescent="0.2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</row>
    <row r="472" spans="1:54" x14ac:dyDescent="0.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</row>
    <row r="473" spans="1:54" x14ac:dyDescent="0.2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</row>
    <row r="474" spans="1:54" x14ac:dyDescent="0.2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</row>
    <row r="475" spans="1:54" x14ac:dyDescent="0.2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</row>
    <row r="476" spans="1:54" x14ac:dyDescent="0.2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</row>
    <row r="477" spans="1:54" x14ac:dyDescent="0.2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</row>
    <row r="478" spans="1:54" x14ac:dyDescent="0.2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</row>
    <row r="479" spans="1:54" x14ac:dyDescent="0.2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</row>
    <row r="480" spans="1:54" x14ac:dyDescent="0.2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</row>
    <row r="481" spans="1:54" x14ac:dyDescent="0.2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</row>
    <row r="482" spans="1:54" x14ac:dyDescent="0.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</row>
    <row r="483" spans="1:54" x14ac:dyDescent="0.2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</row>
    <row r="484" spans="1:54" x14ac:dyDescent="0.2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</row>
    <row r="485" spans="1:54" x14ac:dyDescent="0.2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</row>
    <row r="486" spans="1:54" x14ac:dyDescent="0.2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</row>
    <row r="487" spans="1:54" x14ac:dyDescent="0.2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</row>
    <row r="488" spans="1:54" x14ac:dyDescent="0.2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</row>
    <row r="489" spans="1:54" x14ac:dyDescent="0.2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</row>
    <row r="490" spans="1:54" x14ac:dyDescent="0.2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</row>
    <row r="491" spans="1:54" x14ac:dyDescent="0.2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</row>
    <row r="492" spans="1:54" x14ac:dyDescent="0.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</row>
    <row r="493" spans="1:54" x14ac:dyDescent="0.2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</row>
    <row r="494" spans="1:54" x14ac:dyDescent="0.2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</row>
    <row r="495" spans="1:54" x14ac:dyDescent="0.2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</row>
    <row r="496" spans="1:54" x14ac:dyDescent="0.2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</row>
    <row r="497" spans="1:54" x14ac:dyDescent="0.2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</row>
    <row r="498" spans="1:54" x14ac:dyDescent="0.2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</row>
    <row r="499" spans="1:54" x14ac:dyDescent="0.2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</row>
    <row r="500" spans="1:54" x14ac:dyDescent="0.2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</row>
    <row r="501" spans="1:54" x14ac:dyDescent="0.2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</row>
    <row r="502" spans="1:54" x14ac:dyDescent="0.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</row>
    <row r="503" spans="1:54" x14ac:dyDescent="0.2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</row>
    <row r="504" spans="1:54" x14ac:dyDescent="0.2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</row>
    <row r="505" spans="1:54" x14ac:dyDescent="0.2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</row>
    <row r="506" spans="1:54" x14ac:dyDescent="0.2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</row>
    <row r="507" spans="1:54" x14ac:dyDescent="0.2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</row>
    <row r="508" spans="1:54" x14ac:dyDescent="0.2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</row>
    <row r="509" spans="1:54" x14ac:dyDescent="0.2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</row>
    <row r="510" spans="1:54" x14ac:dyDescent="0.2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</row>
    <row r="511" spans="1:54" x14ac:dyDescent="0.2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</row>
    <row r="512" spans="1:54" x14ac:dyDescent="0.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</row>
    <row r="513" spans="1:54" x14ac:dyDescent="0.2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</row>
    <row r="514" spans="1:54" x14ac:dyDescent="0.2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</row>
    <row r="515" spans="1:54" x14ac:dyDescent="0.2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</row>
    <row r="516" spans="1:54" x14ac:dyDescent="0.2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</row>
    <row r="517" spans="1:54" x14ac:dyDescent="0.2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</row>
    <row r="518" spans="1:54" x14ac:dyDescent="0.2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</row>
    <row r="519" spans="1:54" x14ac:dyDescent="0.2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</row>
    <row r="520" spans="1:54" x14ac:dyDescent="0.2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</row>
    <row r="521" spans="1:54" x14ac:dyDescent="0.2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</row>
    <row r="522" spans="1:54" x14ac:dyDescent="0.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</row>
    <row r="523" spans="1:54" x14ac:dyDescent="0.2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</row>
    <row r="524" spans="1:54" x14ac:dyDescent="0.2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</row>
    <row r="525" spans="1:54" x14ac:dyDescent="0.2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</row>
    <row r="526" spans="1:54" x14ac:dyDescent="0.2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</row>
    <row r="527" spans="1:54" x14ac:dyDescent="0.2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</row>
    <row r="528" spans="1:54" x14ac:dyDescent="0.2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</row>
    <row r="529" spans="1:54" x14ac:dyDescent="0.2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</row>
    <row r="530" spans="1:54" x14ac:dyDescent="0.2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</row>
    <row r="531" spans="1:54" x14ac:dyDescent="0.2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</row>
    <row r="532" spans="1:54" x14ac:dyDescent="0.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</row>
    <row r="533" spans="1:54" x14ac:dyDescent="0.2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</row>
    <row r="534" spans="1:54" x14ac:dyDescent="0.2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</row>
    <row r="535" spans="1:54" x14ac:dyDescent="0.2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</row>
    <row r="536" spans="1:54" x14ac:dyDescent="0.2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</row>
    <row r="537" spans="1:54" x14ac:dyDescent="0.2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</row>
    <row r="538" spans="1:54" x14ac:dyDescent="0.2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</row>
    <row r="539" spans="1:54" x14ac:dyDescent="0.2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</row>
    <row r="540" spans="1:54" x14ac:dyDescent="0.2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</row>
    <row r="541" spans="1:54" x14ac:dyDescent="0.2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</row>
    <row r="542" spans="1:54" x14ac:dyDescent="0.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</row>
    <row r="543" spans="1:54" x14ac:dyDescent="0.2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</row>
    <row r="544" spans="1:54" x14ac:dyDescent="0.2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</row>
    <row r="545" spans="1:54" x14ac:dyDescent="0.2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</row>
    <row r="546" spans="1:54" x14ac:dyDescent="0.2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</row>
    <row r="547" spans="1:54" x14ac:dyDescent="0.2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</row>
    <row r="548" spans="1:54" x14ac:dyDescent="0.2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</row>
    <row r="549" spans="1:54" x14ac:dyDescent="0.2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</row>
    <row r="550" spans="1:54" x14ac:dyDescent="0.2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</row>
    <row r="551" spans="1:54" x14ac:dyDescent="0.2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</row>
    <row r="552" spans="1:54" x14ac:dyDescent="0.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</row>
    <row r="553" spans="1:54" x14ac:dyDescent="0.2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</row>
    <row r="554" spans="1:54" x14ac:dyDescent="0.2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</row>
    <row r="555" spans="1:54" x14ac:dyDescent="0.2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</row>
    <row r="556" spans="1:54" x14ac:dyDescent="0.2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</row>
    <row r="557" spans="1:54" x14ac:dyDescent="0.2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</row>
    <row r="558" spans="1:54" x14ac:dyDescent="0.2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</row>
    <row r="559" spans="1:54" x14ac:dyDescent="0.2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</row>
    <row r="560" spans="1:54" x14ac:dyDescent="0.2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</row>
    <row r="561" spans="1:54" x14ac:dyDescent="0.2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</row>
    <row r="562" spans="1:54" x14ac:dyDescent="0.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</row>
    <row r="563" spans="1:54" x14ac:dyDescent="0.2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</row>
    <row r="564" spans="1:54" x14ac:dyDescent="0.2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</row>
    <row r="565" spans="1:54" x14ac:dyDescent="0.2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</row>
    <row r="566" spans="1:54" x14ac:dyDescent="0.2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</row>
    <row r="567" spans="1:54" x14ac:dyDescent="0.2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</row>
    <row r="568" spans="1:54" x14ac:dyDescent="0.2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</row>
    <row r="569" spans="1:54" x14ac:dyDescent="0.2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</row>
    <row r="570" spans="1:54" x14ac:dyDescent="0.2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</row>
    <row r="571" spans="1:54" x14ac:dyDescent="0.2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</row>
    <row r="572" spans="1:54" x14ac:dyDescent="0.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</row>
    <row r="573" spans="1:54" x14ac:dyDescent="0.2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</row>
    <row r="574" spans="1:54" x14ac:dyDescent="0.2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</row>
    <row r="575" spans="1:54" x14ac:dyDescent="0.2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</row>
    <row r="576" spans="1:54" x14ac:dyDescent="0.2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</row>
    <row r="577" spans="1:54" x14ac:dyDescent="0.2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</row>
    <row r="578" spans="1:54" x14ac:dyDescent="0.2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</row>
    <row r="579" spans="1:54" x14ac:dyDescent="0.2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</row>
    <row r="580" spans="1:54" x14ac:dyDescent="0.2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</row>
    <row r="581" spans="1:54" x14ac:dyDescent="0.2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</row>
    <row r="582" spans="1:54" x14ac:dyDescent="0.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</row>
    <row r="583" spans="1:54" x14ac:dyDescent="0.2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</row>
    <row r="584" spans="1:54" x14ac:dyDescent="0.2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</row>
    <row r="585" spans="1:54" x14ac:dyDescent="0.2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</row>
    <row r="586" spans="1:54" x14ac:dyDescent="0.2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</row>
    <row r="587" spans="1:54" x14ac:dyDescent="0.2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</row>
    <row r="588" spans="1:54" x14ac:dyDescent="0.2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</row>
    <row r="589" spans="1:54" x14ac:dyDescent="0.2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</row>
    <row r="590" spans="1:54" x14ac:dyDescent="0.2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</row>
    <row r="591" spans="1:54" x14ac:dyDescent="0.2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</row>
    <row r="592" spans="1:54" x14ac:dyDescent="0.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</row>
    <row r="593" spans="1:54" x14ac:dyDescent="0.2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</row>
    <row r="594" spans="1:54" x14ac:dyDescent="0.2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</row>
    <row r="595" spans="1:54" x14ac:dyDescent="0.2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</row>
    <row r="596" spans="1:54" x14ac:dyDescent="0.2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</row>
    <row r="597" spans="1:54" x14ac:dyDescent="0.2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</row>
    <row r="598" spans="1:54" x14ac:dyDescent="0.2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</row>
    <row r="599" spans="1:54" x14ac:dyDescent="0.2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</row>
    <row r="600" spans="1:54" x14ac:dyDescent="0.2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</row>
    <row r="601" spans="1:54" x14ac:dyDescent="0.2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</row>
    <row r="602" spans="1:54" x14ac:dyDescent="0.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</row>
    <row r="603" spans="1:54" x14ac:dyDescent="0.2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workbookViewId="0">
      <pane xSplit="1" topLeftCell="I1" activePane="topRight" state="frozen"/>
      <selection pane="topRight" activeCell="AB10" sqref="AB10"/>
    </sheetView>
  </sheetViews>
  <sheetFormatPr baseColWidth="10" defaultRowHeight="15" x14ac:dyDescent="0.25"/>
  <cols>
    <col min="1" max="1" width="27.7109375" style="177" customWidth="1"/>
    <col min="2" max="2" width="15.85546875" style="177" customWidth="1"/>
    <col min="3" max="3" width="14.5703125" style="177" customWidth="1"/>
    <col min="4" max="4" width="13.85546875" style="177" customWidth="1"/>
    <col min="5" max="5" width="14.140625" style="177" customWidth="1"/>
    <col min="6" max="6" width="16" style="177" customWidth="1"/>
    <col min="7" max="7" width="13.7109375" style="177" customWidth="1"/>
    <col min="8" max="8" width="14.5703125" style="177" customWidth="1"/>
    <col min="9" max="9" width="22.140625" style="177" customWidth="1"/>
    <col min="10" max="16384" width="11.42578125" style="177"/>
  </cols>
  <sheetData>
    <row r="1" spans="1:46" ht="17.25" thickBot="1" x14ac:dyDescent="0.3">
      <c r="A1" s="291" t="s">
        <v>180</v>
      </c>
      <c r="B1" s="291"/>
      <c r="C1" s="291"/>
      <c r="D1" s="291"/>
      <c r="E1" s="291"/>
      <c r="F1" s="291" t="s">
        <v>181</v>
      </c>
      <c r="G1" s="291"/>
      <c r="H1" s="291"/>
      <c r="I1" s="291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</row>
    <row r="2" spans="1:46" ht="18" thickTop="1" thickBot="1" x14ac:dyDescent="0.3">
      <c r="A2" s="178" t="s">
        <v>182</v>
      </c>
      <c r="B2" s="179">
        <v>2000</v>
      </c>
      <c r="C2" s="180">
        <v>2010</v>
      </c>
      <c r="D2" s="180">
        <v>2010</v>
      </c>
      <c r="E2" s="181">
        <v>2010</v>
      </c>
      <c r="F2" s="180">
        <v>2010</v>
      </c>
      <c r="G2" s="180">
        <v>2020</v>
      </c>
      <c r="H2" s="180">
        <v>2020</v>
      </c>
      <c r="I2" s="181">
        <v>2020</v>
      </c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</row>
    <row r="3" spans="1:46" ht="51" thickTop="1" thickBot="1" x14ac:dyDescent="0.3">
      <c r="A3" s="182" t="s">
        <v>183</v>
      </c>
      <c r="B3" s="182" t="s">
        <v>184</v>
      </c>
      <c r="C3" s="183" t="s">
        <v>185</v>
      </c>
      <c r="D3" s="184" t="s">
        <v>186</v>
      </c>
      <c r="E3" s="185" t="s">
        <v>187</v>
      </c>
      <c r="F3" s="186" t="s">
        <v>184</v>
      </c>
      <c r="G3" s="187" t="s">
        <v>185</v>
      </c>
      <c r="H3" s="188" t="s">
        <v>186</v>
      </c>
      <c r="I3" s="189" t="s">
        <v>187</v>
      </c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46" x14ac:dyDescent="0.25">
      <c r="A4" s="190" t="s">
        <v>188</v>
      </c>
      <c r="B4" s="191">
        <v>334</v>
      </c>
      <c r="C4" s="192">
        <v>51</v>
      </c>
      <c r="D4" s="193">
        <v>69</v>
      </c>
      <c r="E4" s="194">
        <v>52</v>
      </c>
      <c r="F4" s="195">
        <v>195</v>
      </c>
      <c r="G4" s="196">
        <v>48</v>
      </c>
      <c r="H4" s="197">
        <v>30</v>
      </c>
      <c r="I4" s="198">
        <v>7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</row>
    <row r="5" spans="1:46" x14ac:dyDescent="0.25">
      <c r="A5" s="190" t="s">
        <v>189</v>
      </c>
      <c r="B5" s="191">
        <v>768</v>
      </c>
      <c r="C5" s="192">
        <v>120</v>
      </c>
      <c r="D5" s="193">
        <v>175</v>
      </c>
      <c r="E5" s="199">
        <v>44</v>
      </c>
      <c r="F5" s="195">
        <v>469</v>
      </c>
      <c r="G5" s="196">
        <v>131</v>
      </c>
      <c r="H5" s="197">
        <v>85</v>
      </c>
      <c r="I5" s="198">
        <v>16</v>
      </c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</row>
    <row r="6" spans="1:46" x14ac:dyDescent="0.25">
      <c r="A6" s="190" t="s">
        <v>190</v>
      </c>
      <c r="B6" s="191">
        <v>363</v>
      </c>
      <c r="C6" s="192">
        <v>60</v>
      </c>
      <c r="D6" s="193">
        <v>193</v>
      </c>
      <c r="E6" s="199">
        <v>19</v>
      </c>
      <c r="F6" s="195">
        <v>209</v>
      </c>
      <c r="G6" s="196">
        <v>47</v>
      </c>
      <c r="H6" s="197">
        <v>10</v>
      </c>
      <c r="I6" s="198">
        <v>2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</row>
    <row r="7" spans="1:46" x14ac:dyDescent="0.25">
      <c r="A7" s="190" t="s">
        <v>191</v>
      </c>
      <c r="B7" s="191">
        <v>3420</v>
      </c>
      <c r="C7" s="192">
        <v>629</v>
      </c>
      <c r="D7" s="193">
        <v>1238</v>
      </c>
      <c r="E7" s="199">
        <v>59</v>
      </c>
      <c r="F7" s="195">
        <v>2055</v>
      </c>
      <c r="G7" s="196">
        <v>459</v>
      </c>
      <c r="H7" s="197">
        <v>244</v>
      </c>
      <c r="I7" s="198">
        <v>11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</row>
    <row r="8" spans="1:46" x14ac:dyDescent="0.25">
      <c r="A8" s="190" t="s">
        <v>192</v>
      </c>
      <c r="B8" s="191">
        <v>3207</v>
      </c>
      <c r="C8" s="192">
        <v>510</v>
      </c>
      <c r="D8" s="193">
        <v>1865</v>
      </c>
      <c r="E8" s="199">
        <v>534</v>
      </c>
      <c r="F8" s="195">
        <v>2802</v>
      </c>
      <c r="G8" s="196">
        <v>476</v>
      </c>
      <c r="H8" s="197">
        <v>516</v>
      </c>
      <c r="I8" s="198">
        <v>204</v>
      </c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</row>
    <row r="9" spans="1:46" x14ac:dyDescent="0.25">
      <c r="A9" s="190" t="s">
        <v>193</v>
      </c>
      <c r="B9" s="191">
        <v>27572</v>
      </c>
      <c r="C9" s="192">
        <v>3826</v>
      </c>
      <c r="D9" s="193">
        <v>1071</v>
      </c>
      <c r="E9" s="199">
        <v>267</v>
      </c>
      <c r="F9" s="195">
        <v>34239</v>
      </c>
      <c r="G9" s="196">
        <v>3599</v>
      </c>
      <c r="H9" s="197">
        <v>155</v>
      </c>
      <c r="I9" s="198">
        <v>93</v>
      </c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</row>
    <row r="10" spans="1:46" x14ac:dyDescent="0.25">
      <c r="A10" s="190" t="s">
        <v>194</v>
      </c>
      <c r="B10" s="191">
        <v>3888</v>
      </c>
      <c r="C10" s="192">
        <v>1140</v>
      </c>
      <c r="D10" s="193">
        <v>7405</v>
      </c>
      <c r="E10" s="199">
        <v>920</v>
      </c>
      <c r="F10" s="195">
        <v>3560</v>
      </c>
      <c r="G10" s="196">
        <v>882</v>
      </c>
      <c r="H10" s="197">
        <v>2312</v>
      </c>
      <c r="I10" s="198">
        <v>356</v>
      </c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</row>
    <row r="11" spans="1:46" x14ac:dyDescent="0.25">
      <c r="A11" s="190" t="s">
        <v>195</v>
      </c>
      <c r="B11" s="191">
        <v>739</v>
      </c>
      <c r="C11" s="192">
        <v>104</v>
      </c>
      <c r="D11" s="193">
        <v>89</v>
      </c>
      <c r="E11" s="199">
        <v>41</v>
      </c>
      <c r="F11" s="195">
        <v>519</v>
      </c>
      <c r="G11" s="196">
        <v>104</v>
      </c>
      <c r="H11" s="197">
        <v>66</v>
      </c>
      <c r="I11" s="198">
        <v>26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</row>
    <row r="12" spans="1:46" x14ac:dyDescent="0.25">
      <c r="A12" s="190" t="s">
        <v>196</v>
      </c>
      <c r="B12" s="191">
        <v>6662</v>
      </c>
      <c r="C12" s="192">
        <v>1587</v>
      </c>
      <c r="D12" s="193">
        <v>3489</v>
      </c>
      <c r="E12" s="199">
        <v>461</v>
      </c>
      <c r="F12" s="195">
        <v>5057</v>
      </c>
      <c r="G12" s="196">
        <v>1578</v>
      </c>
      <c r="H12" s="197">
        <v>861</v>
      </c>
      <c r="I12" s="198">
        <v>132</v>
      </c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</row>
    <row r="13" spans="1:46" x14ac:dyDescent="0.25">
      <c r="A13" s="190" t="s">
        <v>197</v>
      </c>
      <c r="B13" s="191">
        <v>981</v>
      </c>
      <c r="C13" s="192">
        <v>253</v>
      </c>
      <c r="D13" s="193">
        <v>273</v>
      </c>
      <c r="E13" s="199">
        <v>153</v>
      </c>
      <c r="F13" s="195">
        <v>717</v>
      </c>
      <c r="G13" s="196">
        <v>718</v>
      </c>
      <c r="H13" s="197">
        <v>221</v>
      </c>
      <c r="I13" s="198">
        <v>186</v>
      </c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</row>
    <row r="14" spans="1:46" x14ac:dyDescent="0.25">
      <c r="A14" s="190" t="s">
        <v>198</v>
      </c>
      <c r="B14" s="191">
        <v>1343</v>
      </c>
      <c r="C14" s="192">
        <v>319</v>
      </c>
      <c r="D14" s="193">
        <v>345</v>
      </c>
      <c r="E14" s="199">
        <v>110</v>
      </c>
      <c r="F14" s="195">
        <v>655</v>
      </c>
      <c r="G14" s="196">
        <v>225</v>
      </c>
      <c r="H14" s="197">
        <v>136</v>
      </c>
      <c r="I14" s="198">
        <v>78</v>
      </c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</row>
    <row r="15" spans="1:46" x14ac:dyDescent="0.25">
      <c r="A15" s="190" t="s">
        <v>199</v>
      </c>
      <c r="B15" s="191">
        <v>2046</v>
      </c>
      <c r="C15" s="192">
        <v>378</v>
      </c>
      <c r="D15" s="193">
        <v>1925</v>
      </c>
      <c r="E15" s="199">
        <v>123</v>
      </c>
      <c r="F15" s="195">
        <v>788</v>
      </c>
      <c r="G15" s="196">
        <v>297</v>
      </c>
      <c r="H15" s="197">
        <v>938</v>
      </c>
      <c r="I15" s="198">
        <v>242</v>
      </c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</row>
    <row r="16" spans="1:46" x14ac:dyDescent="0.25">
      <c r="A16" s="190" t="s">
        <v>200</v>
      </c>
      <c r="B16" s="191">
        <v>1162</v>
      </c>
      <c r="C16" s="192">
        <v>358</v>
      </c>
      <c r="D16" s="193">
        <v>131</v>
      </c>
      <c r="E16" s="199">
        <v>31</v>
      </c>
      <c r="F16" s="195">
        <v>2033</v>
      </c>
      <c r="G16" s="196">
        <v>691</v>
      </c>
      <c r="H16" s="197">
        <v>56</v>
      </c>
      <c r="I16" s="198">
        <v>67</v>
      </c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</row>
    <row r="17" spans="1:46" x14ac:dyDescent="0.25">
      <c r="A17" s="190" t="s">
        <v>201</v>
      </c>
      <c r="B17" s="191">
        <v>7369</v>
      </c>
      <c r="C17" s="192">
        <v>3170</v>
      </c>
      <c r="D17" s="193">
        <v>23798</v>
      </c>
      <c r="E17" s="199">
        <v>1385</v>
      </c>
      <c r="F17" s="195">
        <v>7387</v>
      </c>
      <c r="G17" s="196">
        <v>2297</v>
      </c>
      <c r="H17" s="197">
        <v>15800</v>
      </c>
      <c r="I17" s="198">
        <v>477</v>
      </c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</row>
    <row r="18" spans="1:46" x14ac:dyDescent="0.25">
      <c r="A18" s="190" t="s">
        <v>202</v>
      </c>
      <c r="B18" s="191">
        <v>381</v>
      </c>
      <c r="C18" s="192">
        <v>83</v>
      </c>
      <c r="D18" s="193">
        <v>189</v>
      </c>
      <c r="E18" s="199">
        <v>25</v>
      </c>
      <c r="F18" s="195">
        <v>158</v>
      </c>
      <c r="G18" s="196">
        <v>46</v>
      </c>
      <c r="H18" s="197">
        <v>88</v>
      </c>
      <c r="I18" s="198">
        <v>15</v>
      </c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</row>
    <row r="19" spans="1:46" x14ac:dyDescent="0.25">
      <c r="A19" s="190" t="s">
        <v>203</v>
      </c>
      <c r="B19" s="191">
        <v>519</v>
      </c>
      <c r="C19" s="192">
        <v>136</v>
      </c>
      <c r="D19" s="193">
        <v>317</v>
      </c>
      <c r="E19" s="199">
        <v>84</v>
      </c>
      <c r="F19" s="195">
        <v>277</v>
      </c>
      <c r="G19" s="196">
        <v>120</v>
      </c>
      <c r="H19" s="197">
        <v>75</v>
      </c>
      <c r="I19" s="198">
        <v>23</v>
      </c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</row>
    <row r="20" spans="1:46" x14ac:dyDescent="0.25">
      <c r="A20" s="190" t="s">
        <v>204</v>
      </c>
      <c r="B20" s="191">
        <v>6824</v>
      </c>
      <c r="C20" s="192">
        <v>2466</v>
      </c>
      <c r="D20" s="193">
        <v>13627</v>
      </c>
      <c r="E20" s="199">
        <v>715</v>
      </c>
      <c r="F20" s="195">
        <v>7533</v>
      </c>
      <c r="G20" s="196">
        <v>1907</v>
      </c>
      <c r="H20" s="197">
        <v>3888</v>
      </c>
      <c r="I20" s="198">
        <v>352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</row>
    <row r="21" spans="1:46" x14ac:dyDescent="0.25">
      <c r="A21" s="190" t="s">
        <v>205</v>
      </c>
      <c r="B21" s="191">
        <v>3671</v>
      </c>
      <c r="C21" s="192">
        <v>1809</v>
      </c>
      <c r="D21" s="193">
        <v>2369</v>
      </c>
      <c r="E21" s="199">
        <v>783</v>
      </c>
      <c r="F21" s="195">
        <v>8689</v>
      </c>
      <c r="G21" s="196">
        <v>2884</v>
      </c>
      <c r="H21" s="197">
        <v>626</v>
      </c>
      <c r="I21" s="198">
        <v>329</v>
      </c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</row>
    <row r="22" spans="1:46" x14ac:dyDescent="0.25">
      <c r="A22" s="190" t="s">
        <v>206</v>
      </c>
      <c r="B22" s="191">
        <v>814</v>
      </c>
      <c r="C22" s="192">
        <v>216</v>
      </c>
      <c r="D22" s="193">
        <v>671</v>
      </c>
      <c r="E22" s="199">
        <v>199</v>
      </c>
      <c r="F22" s="195">
        <v>320</v>
      </c>
      <c r="G22" s="196">
        <v>121</v>
      </c>
      <c r="H22" s="197">
        <v>244</v>
      </c>
      <c r="I22" s="198">
        <v>76</v>
      </c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</row>
    <row r="23" spans="1:46" x14ac:dyDescent="0.25">
      <c r="A23" s="190" t="s">
        <v>207</v>
      </c>
      <c r="B23" s="191">
        <v>25525</v>
      </c>
      <c r="C23" s="192">
        <v>4791</v>
      </c>
      <c r="D23" s="193">
        <v>5994</v>
      </c>
      <c r="E23" s="199">
        <v>875</v>
      </c>
      <c r="F23" s="195">
        <v>20136</v>
      </c>
      <c r="G23" s="196">
        <v>4953</v>
      </c>
      <c r="H23" s="197">
        <v>1151</v>
      </c>
      <c r="I23" s="198">
        <v>297</v>
      </c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</row>
    <row r="24" spans="1:46" x14ac:dyDescent="0.25">
      <c r="A24" s="190" t="s">
        <v>208</v>
      </c>
      <c r="B24" s="191">
        <v>3166</v>
      </c>
      <c r="C24" s="192">
        <v>572</v>
      </c>
      <c r="D24" s="193">
        <v>3480</v>
      </c>
      <c r="E24" s="199">
        <v>459</v>
      </c>
      <c r="F24" s="195">
        <v>1684</v>
      </c>
      <c r="G24" s="196">
        <v>407</v>
      </c>
      <c r="H24" s="197">
        <v>1314</v>
      </c>
      <c r="I24" s="198">
        <v>100</v>
      </c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</row>
    <row r="25" spans="1:46" x14ac:dyDescent="0.25">
      <c r="A25" s="190" t="s">
        <v>209</v>
      </c>
      <c r="B25" s="191">
        <v>248</v>
      </c>
      <c r="C25" s="192">
        <v>45</v>
      </c>
      <c r="D25" s="193">
        <v>165</v>
      </c>
      <c r="E25" s="199">
        <v>30</v>
      </c>
      <c r="F25" s="195">
        <v>138</v>
      </c>
      <c r="G25" s="196">
        <v>42</v>
      </c>
      <c r="H25" s="197">
        <v>26</v>
      </c>
      <c r="I25" s="198">
        <v>12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</row>
    <row r="26" spans="1:46" x14ac:dyDescent="0.25">
      <c r="A26" s="190" t="s">
        <v>210</v>
      </c>
      <c r="B26" s="191">
        <v>1391</v>
      </c>
      <c r="C26" s="192">
        <v>288</v>
      </c>
      <c r="D26" s="193">
        <v>3319</v>
      </c>
      <c r="E26" s="199">
        <v>607</v>
      </c>
      <c r="F26" s="195">
        <v>1109</v>
      </c>
      <c r="G26" s="196">
        <v>248</v>
      </c>
      <c r="H26" s="197">
        <v>1071</v>
      </c>
      <c r="I26" s="198">
        <v>111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</row>
    <row r="27" spans="1:46" x14ac:dyDescent="0.25">
      <c r="A27" s="190" t="s">
        <v>211</v>
      </c>
      <c r="B27" s="191">
        <v>870</v>
      </c>
      <c r="C27" s="192">
        <v>513</v>
      </c>
      <c r="D27" s="193">
        <v>350</v>
      </c>
      <c r="E27" s="199">
        <v>123</v>
      </c>
      <c r="F27" s="195">
        <v>2630</v>
      </c>
      <c r="G27" s="196">
        <v>724</v>
      </c>
      <c r="H27" s="197">
        <v>85</v>
      </c>
      <c r="I27" s="198">
        <v>417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</row>
    <row r="28" spans="1:46" x14ac:dyDescent="0.25">
      <c r="A28" s="190" t="s">
        <v>212</v>
      </c>
      <c r="B28" s="191">
        <v>69698</v>
      </c>
      <c r="C28" s="192">
        <v>9468</v>
      </c>
      <c r="D28" s="193">
        <v>3881</v>
      </c>
      <c r="E28" s="199">
        <v>299</v>
      </c>
      <c r="F28" s="195">
        <v>32770</v>
      </c>
      <c r="G28" s="196">
        <v>7194</v>
      </c>
      <c r="H28" s="197">
        <v>736</v>
      </c>
      <c r="I28" s="198">
        <v>247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</row>
    <row r="29" spans="1:46" x14ac:dyDescent="0.25">
      <c r="A29" s="190" t="s">
        <v>213</v>
      </c>
      <c r="B29" s="191">
        <v>525</v>
      </c>
      <c r="C29" s="192">
        <v>98</v>
      </c>
      <c r="D29" s="193">
        <v>163</v>
      </c>
      <c r="E29" s="199">
        <v>24</v>
      </c>
      <c r="F29" s="195">
        <v>375</v>
      </c>
      <c r="G29" s="196">
        <v>59</v>
      </c>
      <c r="H29" s="197">
        <v>60</v>
      </c>
      <c r="I29" s="198">
        <v>19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</row>
    <row r="30" spans="1:46" x14ac:dyDescent="0.25">
      <c r="A30" s="190" t="s">
        <v>214</v>
      </c>
      <c r="B30" s="191">
        <v>1777</v>
      </c>
      <c r="C30" s="192">
        <v>349</v>
      </c>
      <c r="D30" s="193">
        <v>145</v>
      </c>
      <c r="E30" s="199">
        <v>79</v>
      </c>
      <c r="F30" s="195">
        <v>888</v>
      </c>
      <c r="G30" s="196">
        <v>347</v>
      </c>
      <c r="H30" s="197">
        <v>71</v>
      </c>
      <c r="I30" s="198">
        <v>43</v>
      </c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</row>
    <row r="31" spans="1:46" x14ac:dyDescent="0.25">
      <c r="A31" s="190" t="s">
        <v>215</v>
      </c>
      <c r="B31" s="191">
        <v>236</v>
      </c>
      <c r="C31" s="192">
        <v>60</v>
      </c>
      <c r="D31" s="193">
        <v>117</v>
      </c>
      <c r="E31" s="199">
        <v>25</v>
      </c>
      <c r="F31" s="195">
        <v>156</v>
      </c>
      <c r="G31" s="196">
        <v>44</v>
      </c>
      <c r="H31" s="197">
        <v>20</v>
      </c>
      <c r="I31" s="198">
        <v>31</v>
      </c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</row>
    <row r="32" spans="1:46" x14ac:dyDescent="0.25">
      <c r="A32" s="190" t="s">
        <v>216</v>
      </c>
      <c r="B32" s="191">
        <v>1201</v>
      </c>
      <c r="C32" s="192">
        <v>185</v>
      </c>
      <c r="D32" s="193">
        <v>941</v>
      </c>
      <c r="E32" s="199">
        <v>42</v>
      </c>
      <c r="F32" s="195">
        <v>650</v>
      </c>
      <c r="G32" s="196">
        <v>163</v>
      </c>
      <c r="H32" s="197">
        <v>395</v>
      </c>
      <c r="I32" s="198">
        <v>10</v>
      </c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</row>
    <row r="33" spans="1:46" x14ac:dyDescent="0.25">
      <c r="A33" s="190" t="s">
        <v>217</v>
      </c>
      <c r="B33" s="191">
        <v>779</v>
      </c>
      <c r="C33" s="192">
        <v>188</v>
      </c>
      <c r="D33" s="193">
        <v>1437</v>
      </c>
      <c r="E33" s="199">
        <v>355</v>
      </c>
      <c r="F33" s="195">
        <v>672</v>
      </c>
      <c r="G33" s="196">
        <v>134</v>
      </c>
      <c r="H33" s="197">
        <v>300</v>
      </c>
      <c r="I33" s="198">
        <v>75</v>
      </c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</row>
    <row r="34" spans="1:46" x14ac:dyDescent="0.25">
      <c r="A34" s="190" t="s">
        <v>218</v>
      </c>
      <c r="B34" s="191">
        <v>7826</v>
      </c>
      <c r="C34" s="192">
        <v>2619</v>
      </c>
      <c r="D34" s="193">
        <v>3702</v>
      </c>
      <c r="E34" s="199">
        <v>260</v>
      </c>
      <c r="F34" s="195">
        <v>16068</v>
      </c>
      <c r="G34" s="196">
        <v>3566</v>
      </c>
      <c r="H34" s="197">
        <v>735</v>
      </c>
      <c r="I34" s="198">
        <v>271</v>
      </c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</row>
    <row r="35" spans="1:46" x14ac:dyDescent="0.25">
      <c r="A35" s="190" t="s">
        <v>219</v>
      </c>
      <c r="B35" s="191">
        <v>900</v>
      </c>
      <c r="C35" s="192">
        <v>170</v>
      </c>
      <c r="D35" s="193">
        <v>749</v>
      </c>
      <c r="E35" s="199">
        <v>32</v>
      </c>
      <c r="F35" s="195">
        <v>712</v>
      </c>
      <c r="G35" s="196">
        <v>165</v>
      </c>
      <c r="H35" s="197">
        <v>176</v>
      </c>
      <c r="I35" s="198">
        <v>26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</row>
    <row r="36" spans="1:46" x14ac:dyDescent="0.25">
      <c r="A36" s="190" t="s">
        <v>220</v>
      </c>
      <c r="B36" s="191">
        <v>12929</v>
      </c>
      <c r="C36" s="192">
        <v>1702</v>
      </c>
      <c r="D36" s="193">
        <v>11424</v>
      </c>
      <c r="E36" s="199">
        <v>888</v>
      </c>
      <c r="F36" s="195">
        <v>10672</v>
      </c>
      <c r="G36" s="196">
        <v>1334</v>
      </c>
      <c r="H36" s="197">
        <v>4922</v>
      </c>
      <c r="I36" s="198">
        <v>346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</row>
    <row r="37" spans="1:46" x14ac:dyDescent="0.25">
      <c r="A37" s="190" t="s">
        <v>221</v>
      </c>
      <c r="B37" s="191">
        <v>549</v>
      </c>
      <c r="C37" s="192">
        <v>118</v>
      </c>
      <c r="D37" s="193">
        <v>143</v>
      </c>
      <c r="E37" s="199">
        <v>8</v>
      </c>
      <c r="F37" s="195">
        <v>274</v>
      </c>
      <c r="G37" s="196">
        <v>106</v>
      </c>
      <c r="H37" s="197">
        <v>22</v>
      </c>
      <c r="I37" s="198">
        <v>0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</row>
    <row r="38" spans="1:46" x14ac:dyDescent="0.25">
      <c r="A38" s="190" t="s">
        <v>222</v>
      </c>
      <c r="B38" s="191">
        <v>166</v>
      </c>
      <c r="C38" s="192">
        <v>28</v>
      </c>
      <c r="D38" s="193">
        <v>16</v>
      </c>
      <c r="E38" s="199">
        <v>3</v>
      </c>
      <c r="F38" s="195">
        <v>122</v>
      </c>
      <c r="G38" s="196">
        <v>17</v>
      </c>
      <c r="H38" s="197">
        <v>14</v>
      </c>
      <c r="I38" s="198">
        <v>3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</row>
    <row r="39" spans="1:46" x14ac:dyDescent="0.25">
      <c r="A39" s="190" t="s">
        <v>223</v>
      </c>
      <c r="B39" s="191">
        <v>1457</v>
      </c>
      <c r="C39" s="192">
        <v>656</v>
      </c>
      <c r="D39" s="193">
        <v>3161</v>
      </c>
      <c r="E39" s="199">
        <v>242</v>
      </c>
      <c r="F39" s="195">
        <v>1104</v>
      </c>
      <c r="G39" s="196">
        <v>595</v>
      </c>
      <c r="H39" s="197">
        <v>4358</v>
      </c>
      <c r="I39" s="198">
        <v>125</v>
      </c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</row>
    <row r="40" spans="1:46" x14ac:dyDescent="0.25">
      <c r="A40" s="190" t="s">
        <v>224</v>
      </c>
      <c r="B40" s="191">
        <v>871</v>
      </c>
      <c r="C40" s="192">
        <v>247</v>
      </c>
      <c r="D40" s="193">
        <v>493</v>
      </c>
      <c r="E40" s="199">
        <v>128</v>
      </c>
      <c r="F40" s="195">
        <v>542</v>
      </c>
      <c r="G40" s="196">
        <v>203</v>
      </c>
      <c r="H40" s="197">
        <v>151</v>
      </c>
      <c r="I40" s="198">
        <v>39</v>
      </c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</row>
    <row r="41" spans="1:46" x14ac:dyDescent="0.25">
      <c r="A41" s="190" t="s">
        <v>225</v>
      </c>
      <c r="B41" s="191">
        <v>9097</v>
      </c>
      <c r="C41" s="192">
        <v>1434</v>
      </c>
      <c r="D41" s="193">
        <v>7372</v>
      </c>
      <c r="E41" s="199">
        <v>494</v>
      </c>
      <c r="F41" s="195">
        <v>5868</v>
      </c>
      <c r="G41" s="196">
        <v>977</v>
      </c>
      <c r="H41" s="197">
        <v>2574</v>
      </c>
      <c r="I41" s="198">
        <v>206</v>
      </c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</row>
    <row r="42" spans="1:46" x14ac:dyDescent="0.25">
      <c r="A42" s="190" t="s">
        <v>226</v>
      </c>
      <c r="B42" s="191">
        <v>123398</v>
      </c>
      <c r="C42" s="192">
        <v>19246</v>
      </c>
      <c r="D42" s="193">
        <v>4982</v>
      </c>
      <c r="E42" s="199">
        <v>694</v>
      </c>
      <c r="F42" s="195">
        <v>88874</v>
      </c>
      <c r="G42" s="196">
        <v>14067</v>
      </c>
      <c r="H42" s="197">
        <v>2251</v>
      </c>
      <c r="I42" s="198">
        <v>390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</row>
    <row r="43" spans="1:46" x14ac:dyDescent="0.25">
      <c r="A43" s="190" t="s">
        <v>227</v>
      </c>
      <c r="B43" s="191">
        <v>244</v>
      </c>
      <c r="C43" s="192">
        <v>43</v>
      </c>
      <c r="D43" s="193">
        <v>84</v>
      </c>
      <c r="E43" s="199">
        <v>27</v>
      </c>
      <c r="F43" s="195">
        <v>96</v>
      </c>
      <c r="G43" s="196">
        <v>31</v>
      </c>
      <c r="H43" s="197">
        <v>6</v>
      </c>
      <c r="I43" s="198">
        <v>9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</row>
    <row r="44" spans="1:46" x14ac:dyDescent="0.25">
      <c r="A44" s="190" t="s">
        <v>228</v>
      </c>
      <c r="B44" s="191">
        <v>1423</v>
      </c>
      <c r="C44" s="192">
        <v>435</v>
      </c>
      <c r="D44" s="193">
        <v>1115</v>
      </c>
      <c r="E44" s="199">
        <v>155</v>
      </c>
      <c r="F44" s="195">
        <v>503</v>
      </c>
      <c r="G44" s="196">
        <v>1210</v>
      </c>
      <c r="H44" s="197">
        <v>251</v>
      </c>
      <c r="I44" s="198">
        <v>178</v>
      </c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</row>
    <row r="45" spans="1:46" x14ac:dyDescent="0.25">
      <c r="A45" s="190" t="s">
        <v>229</v>
      </c>
      <c r="B45" s="191">
        <v>1104</v>
      </c>
      <c r="C45" s="192">
        <v>264</v>
      </c>
      <c r="D45" s="193">
        <v>999</v>
      </c>
      <c r="E45" s="199">
        <v>49</v>
      </c>
      <c r="F45" s="195">
        <v>511</v>
      </c>
      <c r="G45" s="196">
        <v>185</v>
      </c>
      <c r="H45" s="197">
        <v>408</v>
      </c>
      <c r="I45" s="198">
        <v>13</v>
      </c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</row>
    <row r="46" spans="1:46" x14ac:dyDescent="0.25">
      <c r="A46" s="190" t="s">
        <v>230</v>
      </c>
      <c r="B46" s="191">
        <v>671</v>
      </c>
      <c r="C46" s="192">
        <v>212</v>
      </c>
      <c r="D46" s="193">
        <v>872</v>
      </c>
      <c r="E46" s="199">
        <v>90</v>
      </c>
      <c r="F46" s="195">
        <v>601</v>
      </c>
      <c r="G46" s="196">
        <v>181</v>
      </c>
      <c r="H46" s="197">
        <v>344</v>
      </c>
      <c r="I46" s="198">
        <v>35</v>
      </c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</row>
    <row r="47" spans="1:46" x14ac:dyDescent="0.25">
      <c r="A47" s="190" t="s">
        <v>231</v>
      </c>
      <c r="B47" s="191">
        <v>4789</v>
      </c>
      <c r="C47" s="192">
        <v>841</v>
      </c>
      <c r="D47" s="193">
        <v>1534</v>
      </c>
      <c r="E47" s="199">
        <v>182</v>
      </c>
      <c r="F47" s="195">
        <v>3480</v>
      </c>
      <c r="G47" s="196">
        <v>651</v>
      </c>
      <c r="H47" s="197">
        <v>448</v>
      </c>
      <c r="I47" s="198">
        <v>54</v>
      </c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</row>
    <row r="48" spans="1:46" x14ac:dyDescent="0.25">
      <c r="A48" s="190" t="s">
        <v>232</v>
      </c>
      <c r="B48" s="191">
        <v>2382</v>
      </c>
      <c r="C48" s="192">
        <v>775</v>
      </c>
      <c r="D48" s="193">
        <v>2276</v>
      </c>
      <c r="E48" s="199">
        <v>675</v>
      </c>
      <c r="F48" s="195">
        <v>1796</v>
      </c>
      <c r="G48" s="196">
        <v>951</v>
      </c>
      <c r="H48" s="197">
        <v>379</v>
      </c>
      <c r="I48" s="198">
        <v>86</v>
      </c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</row>
    <row r="49" spans="1:46" x14ac:dyDescent="0.25">
      <c r="A49" s="190" t="s">
        <v>233</v>
      </c>
      <c r="B49" s="191">
        <v>40580</v>
      </c>
      <c r="C49" s="192">
        <v>4217</v>
      </c>
      <c r="D49" s="193">
        <v>161</v>
      </c>
      <c r="E49" s="199">
        <v>91</v>
      </c>
      <c r="F49" s="195">
        <v>18156</v>
      </c>
      <c r="G49" s="196">
        <v>3293</v>
      </c>
      <c r="H49" s="197">
        <v>78</v>
      </c>
      <c r="I49" s="198">
        <v>74</v>
      </c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</row>
    <row r="50" spans="1:46" x14ac:dyDescent="0.25">
      <c r="A50" s="190" t="s">
        <v>234</v>
      </c>
      <c r="B50" s="191">
        <v>9903</v>
      </c>
      <c r="C50" s="192">
        <v>1283</v>
      </c>
      <c r="D50" s="193">
        <v>140</v>
      </c>
      <c r="E50" s="199">
        <v>21</v>
      </c>
      <c r="F50" s="195">
        <v>4908</v>
      </c>
      <c r="G50" s="196">
        <v>1055</v>
      </c>
      <c r="H50" s="197">
        <v>49</v>
      </c>
      <c r="I50" s="198">
        <v>43</v>
      </c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</row>
    <row r="51" spans="1:46" x14ac:dyDescent="0.25">
      <c r="A51" s="190" t="s">
        <v>235</v>
      </c>
      <c r="B51" s="191">
        <v>25924</v>
      </c>
      <c r="C51" s="192">
        <v>4306</v>
      </c>
      <c r="D51" s="193">
        <v>2328</v>
      </c>
      <c r="E51" s="199">
        <v>359</v>
      </c>
      <c r="F51" s="195">
        <v>21053</v>
      </c>
      <c r="G51" s="196">
        <v>3591</v>
      </c>
      <c r="H51" s="197">
        <v>756</v>
      </c>
      <c r="I51" s="198">
        <v>199</v>
      </c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</row>
    <row r="52" spans="1:46" x14ac:dyDescent="0.25">
      <c r="A52" s="190" t="s">
        <v>236</v>
      </c>
      <c r="B52" s="191">
        <v>4577</v>
      </c>
      <c r="C52" s="192">
        <v>666</v>
      </c>
      <c r="D52" s="193">
        <v>1225</v>
      </c>
      <c r="E52" s="199">
        <v>325</v>
      </c>
      <c r="F52" s="195">
        <v>2792</v>
      </c>
      <c r="G52" s="196">
        <v>715</v>
      </c>
      <c r="H52" s="197">
        <v>322</v>
      </c>
      <c r="I52" s="198">
        <v>122</v>
      </c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</row>
    <row r="53" spans="1:46" x14ac:dyDescent="0.25">
      <c r="A53" s="190" t="s">
        <v>237</v>
      </c>
      <c r="B53" s="191">
        <v>477</v>
      </c>
      <c r="C53" s="192">
        <v>85</v>
      </c>
      <c r="D53" s="193">
        <v>641</v>
      </c>
      <c r="E53" s="199">
        <v>46</v>
      </c>
      <c r="F53" s="195">
        <v>266</v>
      </c>
      <c r="G53" s="196">
        <v>57</v>
      </c>
      <c r="H53" s="197">
        <v>132</v>
      </c>
      <c r="I53" s="198">
        <v>7</v>
      </c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</row>
    <row r="54" spans="1:46" ht="15.75" thickBot="1" x14ac:dyDescent="0.3">
      <c r="A54" s="190" t="s">
        <v>238</v>
      </c>
      <c r="B54" s="191">
        <v>765</v>
      </c>
      <c r="C54" s="192">
        <v>123</v>
      </c>
      <c r="D54" s="193">
        <v>468</v>
      </c>
      <c r="E54" s="200">
        <v>34</v>
      </c>
      <c r="F54" s="195">
        <v>610</v>
      </c>
      <c r="G54" s="196">
        <v>85</v>
      </c>
      <c r="H54" s="197">
        <v>106</v>
      </c>
      <c r="I54" s="198">
        <v>11</v>
      </c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</row>
    <row r="55" spans="1:46" ht="15.75" thickBot="1" x14ac:dyDescent="0.3">
      <c r="A55" s="201" t="s">
        <v>239</v>
      </c>
      <c r="B55" s="202">
        <f>SUM(B4:B54)</f>
        <v>427511</v>
      </c>
      <c r="C55" s="203">
        <f>SUM(C4:C54)</f>
        <v>73242</v>
      </c>
      <c r="D55" s="204">
        <f>SUM(D4:D54)</f>
        <v>123116</v>
      </c>
      <c r="E55" s="205">
        <f>SUM(E4:E54)</f>
        <v>13726</v>
      </c>
      <c r="F55" s="206">
        <f>SUM(F4:F54)</f>
        <v>317878</v>
      </c>
      <c r="G55" s="207">
        <f t="shared" ref="G55:I55" si="0">SUM(G4:G54)</f>
        <v>63980</v>
      </c>
      <c r="H55" s="208">
        <f t="shared" si="0"/>
        <v>50062</v>
      </c>
      <c r="I55" s="209">
        <f t="shared" si="0"/>
        <v>6291</v>
      </c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</row>
    <row r="56" spans="1:46" ht="16.5" x14ac:dyDescent="0.3">
      <c r="A56" s="210"/>
      <c r="B56" s="210"/>
      <c r="C56" s="210"/>
      <c r="D56" s="210"/>
      <c r="E56" s="210"/>
      <c r="F56" s="210"/>
      <c r="G56" s="210"/>
      <c r="H56" s="210"/>
      <c r="I56" s="210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</row>
    <row r="57" spans="1:46" ht="16.5" x14ac:dyDescent="0.3">
      <c r="A57" s="210"/>
      <c r="B57" s="210"/>
      <c r="C57" s="210"/>
      <c r="D57" s="210"/>
      <c r="E57" s="210"/>
      <c r="F57" s="210"/>
      <c r="G57" s="210"/>
      <c r="H57" s="210"/>
      <c r="I57" s="210" t="s">
        <v>113</v>
      </c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</row>
    <row r="58" spans="1:46" ht="16.5" x14ac:dyDescent="0.3">
      <c r="A58" s="210"/>
      <c r="B58" s="210"/>
      <c r="C58" s="210"/>
      <c r="D58" s="210"/>
      <c r="E58" s="210"/>
      <c r="F58" s="210"/>
      <c r="G58" s="210"/>
      <c r="H58" s="210"/>
      <c r="I58" s="211" t="s">
        <v>113</v>
      </c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</row>
    <row r="59" spans="1:46" ht="16.5" x14ac:dyDescent="0.3">
      <c r="A59" s="210"/>
      <c r="B59" s="210"/>
      <c r="C59" s="210"/>
      <c r="D59" s="210"/>
      <c r="E59" s="210"/>
      <c r="F59" s="210"/>
      <c r="G59" s="210"/>
      <c r="H59" s="210"/>
      <c r="I59" s="210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</row>
    <row r="60" spans="1:46" ht="16.5" x14ac:dyDescent="0.3">
      <c r="A60" s="210"/>
      <c r="B60" s="210"/>
      <c r="C60" s="210"/>
      <c r="D60" s="210"/>
      <c r="E60" s="210"/>
      <c r="F60" s="210"/>
      <c r="G60" s="210"/>
      <c r="H60" s="210"/>
      <c r="I60" s="210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</row>
    <row r="61" spans="1:46" ht="16.5" x14ac:dyDescent="0.3">
      <c r="A61" s="210"/>
      <c r="B61" s="210"/>
      <c r="C61" s="210"/>
      <c r="D61" s="210"/>
      <c r="E61" s="210"/>
      <c r="F61" s="210"/>
      <c r="G61" s="210"/>
      <c r="H61" s="210"/>
      <c r="I61" s="210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</row>
    <row r="62" spans="1:46" ht="16.5" x14ac:dyDescent="0.3">
      <c r="A62" s="210"/>
      <c r="B62" s="210"/>
      <c r="C62" s="210"/>
      <c r="D62" s="210"/>
      <c r="E62" s="210"/>
      <c r="F62" s="210"/>
      <c r="G62" s="210"/>
      <c r="H62" s="210"/>
      <c r="I62" s="210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</row>
    <row r="63" spans="1:46" ht="16.5" x14ac:dyDescent="0.3">
      <c r="A63" s="210"/>
      <c r="B63" s="210"/>
      <c r="C63" s="210"/>
      <c r="D63" s="210"/>
      <c r="E63" s="210"/>
      <c r="F63" s="210"/>
      <c r="G63" s="210"/>
      <c r="H63" s="210"/>
      <c r="I63" s="210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</row>
    <row r="64" spans="1:46" ht="16.5" x14ac:dyDescent="0.3">
      <c r="A64" s="210"/>
      <c r="B64" s="210"/>
      <c r="C64" s="210"/>
      <c r="D64" s="210"/>
      <c r="E64" s="210"/>
      <c r="F64" s="210"/>
      <c r="G64" s="210"/>
      <c r="H64" s="210"/>
      <c r="I64" s="210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</row>
    <row r="65" spans="1:46" ht="16.5" x14ac:dyDescent="0.3">
      <c r="A65" s="210"/>
      <c r="B65" s="210"/>
      <c r="C65" s="210"/>
      <c r="D65" s="210"/>
      <c r="E65" s="210"/>
      <c r="F65" s="210"/>
      <c r="G65" s="210"/>
      <c r="H65" s="210"/>
      <c r="I65" s="210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</row>
    <row r="66" spans="1:46" ht="16.5" x14ac:dyDescent="0.3">
      <c r="A66" s="210"/>
      <c r="B66" s="210"/>
      <c r="C66" s="210"/>
      <c r="D66" s="210"/>
      <c r="E66" s="210"/>
      <c r="F66" s="210"/>
      <c r="G66" s="210"/>
      <c r="H66" s="210"/>
      <c r="I66" s="210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</row>
    <row r="67" spans="1:46" ht="16.5" x14ac:dyDescent="0.3">
      <c r="A67" s="210"/>
      <c r="B67" s="210"/>
      <c r="C67" s="210"/>
      <c r="D67" s="210"/>
      <c r="E67" s="210"/>
      <c r="F67" s="210"/>
      <c r="G67" s="210"/>
      <c r="H67" s="210"/>
      <c r="I67" s="210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</row>
    <row r="68" spans="1:46" ht="16.5" x14ac:dyDescent="0.3">
      <c r="A68" s="210"/>
      <c r="B68" s="210"/>
      <c r="C68" s="210"/>
      <c r="D68" s="210"/>
      <c r="E68" s="210"/>
      <c r="F68" s="210"/>
      <c r="G68" s="210"/>
      <c r="H68" s="210"/>
      <c r="I68" s="210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</row>
    <row r="69" spans="1:46" ht="16.5" x14ac:dyDescent="0.3">
      <c r="A69" s="210"/>
      <c r="B69" s="210"/>
      <c r="C69" s="210"/>
      <c r="D69" s="210"/>
      <c r="E69" s="210"/>
      <c r="F69" s="210"/>
      <c r="G69" s="210"/>
      <c r="H69" s="210"/>
      <c r="I69" s="210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</row>
    <row r="70" spans="1:46" ht="16.5" x14ac:dyDescent="0.3">
      <c r="A70" s="210"/>
      <c r="B70" s="210"/>
      <c r="C70" s="210"/>
      <c r="D70" s="210"/>
      <c r="E70" s="210"/>
      <c r="F70" s="210"/>
      <c r="G70" s="210"/>
      <c r="H70" s="210"/>
      <c r="I70" s="210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</row>
    <row r="71" spans="1:46" ht="16.5" x14ac:dyDescent="0.3">
      <c r="A71" s="210"/>
      <c r="B71" s="210"/>
      <c r="C71" s="210"/>
      <c r="D71" s="210"/>
      <c r="E71" s="210"/>
      <c r="F71" s="210"/>
      <c r="G71" s="210"/>
      <c r="H71" s="210"/>
      <c r="I71" s="210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</row>
    <row r="72" spans="1:46" ht="16.5" x14ac:dyDescent="0.3">
      <c r="A72" s="210"/>
      <c r="B72" s="210"/>
      <c r="C72" s="210"/>
      <c r="D72" s="210"/>
      <c r="E72" s="210"/>
      <c r="F72" s="210"/>
      <c r="G72" s="210"/>
      <c r="H72" s="210"/>
      <c r="I72" s="210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</row>
    <row r="73" spans="1:46" ht="16.5" x14ac:dyDescent="0.3">
      <c r="A73" s="210"/>
      <c r="B73" s="210"/>
      <c r="C73" s="210"/>
      <c r="D73" s="210"/>
      <c r="E73" s="210"/>
      <c r="F73" s="210"/>
      <c r="G73" s="210"/>
      <c r="H73" s="210"/>
      <c r="I73" s="210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</row>
    <row r="74" spans="1:46" ht="16.5" x14ac:dyDescent="0.3">
      <c r="A74" s="210"/>
      <c r="B74" s="210"/>
      <c r="C74" s="210"/>
      <c r="D74" s="210"/>
      <c r="E74" s="210"/>
      <c r="F74" s="210"/>
      <c r="G74" s="210"/>
      <c r="H74" s="210"/>
      <c r="I74" s="210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</row>
    <row r="75" spans="1:46" ht="16.5" x14ac:dyDescent="0.3">
      <c r="A75" s="210"/>
      <c r="B75" s="210"/>
      <c r="C75" s="210"/>
      <c r="D75" s="210"/>
      <c r="E75" s="210"/>
      <c r="F75" s="210"/>
      <c r="G75" s="210"/>
      <c r="H75" s="210"/>
      <c r="I75" s="210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</row>
    <row r="76" spans="1:46" ht="16.5" x14ac:dyDescent="0.3">
      <c r="A76" s="210"/>
      <c r="B76" s="210"/>
      <c r="C76" s="210"/>
      <c r="D76" s="210"/>
      <c r="E76" s="210"/>
      <c r="F76" s="210"/>
      <c r="G76" s="210"/>
      <c r="H76" s="210"/>
      <c r="I76" s="210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</row>
    <row r="77" spans="1:46" ht="16.5" x14ac:dyDescent="0.3">
      <c r="A77" s="210"/>
      <c r="B77" s="210"/>
      <c r="C77" s="210"/>
      <c r="D77" s="210"/>
      <c r="E77" s="210"/>
      <c r="F77" s="210"/>
      <c r="G77" s="210"/>
      <c r="H77" s="210"/>
      <c r="I77" s="210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</row>
    <row r="78" spans="1:46" ht="16.5" x14ac:dyDescent="0.3">
      <c r="A78" s="210"/>
      <c r="B78" s="210"/>
      <c r="C78" s="210"/>
      <c r="D78" s="210"/>
      <c r="E78" s="210"/>
      <c r="F78" s="210"/>
      <c r="G78" s="210"/>
      <c r="H78" s="210"/>
      <c r="I78" s="210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</row>
    <row r="79" spans="1:46" ht="16.5" x14ac:dyDescent="0.3">
      <c r="A79" s="210"/>
      <c r="B79" s="210"/>
      <c r="C79" s="210"/>
      <c r="D79" s="210"/>
      <c r="E79" s="210"/>
      <c r="F79" s="210"/>
      <c r="G79" s="210"/>
      <c r="H79" s="210"/>
      <c r="I79" s="210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</row>
    <row r="80" spans="1:46" ht="16.5" x14ac:dyDescent="0.3">
      <c r="A80" s="210"/>
      <c r="B80" s="210"/>
      <c r="C80" s="210"/>
      <c r="D80" s="210"/>
      <c r="E80" s="210"/>
      <c r="F80" s="210"/>
      <c r="G80" s="210"/>
      <c r="H80" s="210"/>
      <c r="I80" s="210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</row>
    <row r="81" spans="1:46" ht="16.5" x14ac:dyDescent="0.3">
      <c r="A81" s="210"/>
      <c r="B81" s="210"/>
      <c r="C81" s="210"/>
      <c r="D81" s="210"/>
      <c r="E81" s="210"/>
      <c r="F81" s="210"/>
      <c r="G81" s="210"/>
      <c r="H81" s="210"/>
      <c r="I81" s="210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</row>
    <row r="82" spans="1:46" ht="16.5" x14ac:dyDescent="0.3">
      <c r="A82" s="210"/>
      <c r="B82" s="210"/>
      <c r="C82" s="210"/>
      <c r="D82" s="210"/>
      <c r="E82" s="210"/>
      <c r="F82" s="210"/>
      <c r="G82" s="210"/>
      <c r="H82" s="210"/>
      <c r="I82" s="210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</row>
    <row r="83" spans="1:46" ht="16.5" x14ac:dyDescent="0.3">
      <c r="A83" s="210"/>
      <c r="B83" s="210"/>
      <c r="C83" s="210"/>
      <c r="D83" s="210"/>
      <c r="E83" s="210"/>
      <c r="F83" s="210"/>
      <c r="G83" s="210"/>
      <c r="H83" s="210"/>
      <c r="I83" s="210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</row>
    <row r="84" spans="1:46" ht="16.5" x14ac:dyDescent="0.3">
      <c r="A84" s="210"/>
      <c r="B84" s="210"/>
      <c r="C84" s="210"/>
      <c r="D84" s="210"/>
      <c r="E84" s="210"/>
      <c r="F84" s="210"/>
      <c r="G84" s="210"/>
      <c r="H84" s="210"/>
      <c r="I84" s="210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</row>
    <row r="85" spans="1:46" ht="16.5" x14ac:dyDescent="0.3">
      <c r="A85" s="210"/>
      <c r="B85" s="210"/>
      <c r="C85" s="210"/>
      <c r="D85" s="210"/>
      <c r="E85" s="210"/>
      <c r="F85" s="210"/>
      <c r="G85" s="210"/>
      <c r="H85" s="210"/>
      <c r="I85" s="210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</row>
    <row r="86" spans="1:46" ht="16.5" x14ac:dyDescent="0.3">
      <c r="A86" s="210"/>
      <c r="B86" s="210"/>
      <c r="C86" s="210"/>
      <c r="D86" s="210"/>
      <c r="E86" s="210"/>
      <c r="F86" s="210"/>
      <c r="G86" s="210"/>
      <c r="H86" s="210"/>
      <c r="I86" s="210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</row>
    <row r="87" spans="1:46" ht="16.5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</row>
    <row r="88" spans="1:46" ht="16.5" x14ac:dyDescent="0.3">
      <c r="A88" s="210"/>
      <c r="B88" s="210"/>
      <c r="C88" s="210"/>
      <c r="D88" s="210"/>
      <c r="E88" s="210"/>
      <c r="F88" s="210"/>
      <c r="G88" s="210"/>
      <c r="H88" s="210"/>
      <c r="I88" s="210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</row>
    <row r="89" spans="1:46" ht="16.5" x14ac:dyDescent="0.3">
      <c r="A89" s="210"/>
      <c r="B89" s="210"/>
      <c r="C89" s="210"/>
      <c r="D89" s="210"/>
      <c r="E89" s="210"/>
      <c r="F89" s="210"/>
      <c r="G89" s="210"/>
      <c r="H89" s="210"/>
      <c r="I89" s="210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</row>
    <row r="90" spans="1:46" ht="16.5" x14ac:dyDescent="0.3">
      <c r="A90" s="210"/>
      <c r="B90" s="210"/>
      <c r="C90" s="210"/>
      <c r="D90" s="210"/>
      <c r="E90" s="210"/>
      <c r="F90" s="210"/>
      <c r="G90" s="210"/>
      <c r="H90" s="210"/>
      <c r="I90" s="210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</row>
    <row r="91" spans="1:46" ht="16.5" x14ac:dyDescent="0.3">
      <c r="A91" s="210"/>
      <c r="B91" s="210"/>
      <c r="C91" s="210"/>
      <c r="D91" s="210"/>
      <c r="E91" s="210"/>
      <c r="F91" s="210"/>
      <c r="G91" s="210"/>
      <c r="H91" s="210"/>
      <c r="I91" s="210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</row>
    <row r="92" spans="1:46" ht="16.5" x14ac:dyDescent="0.3">
      <c r="A92" s="210"/>
      <c r="B92" s="210"/>
      <c r="C92" s="210"/>
      <c r="D92" s="210"/>
      <c r="E92" s="210"/>
      <c r="F92" s="210"/>
      <c r="G92" s="210"/>
      <c r="H92" s="210"/>
      <c r="I92" s="210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</row>
    <row r="93" spans="1:46" ht="16.5" x14ac:dyDescent="0.3">
      <c r="A93" s="210"/>
      <c r="B93" s="210"/>
      <c r="C93" s="210"/>
      <c r="D93" s="210"/>
      <c r="E93" s="210"/>
      <c r="F93" s="210"/>
      <c r="G93" s="210"/>
      <c r="H93" s="210"/>
      <c r="I93" s="210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</row>
    <row r="94" spans="1:46" ht="16.5" x14ac:dyDescent="0.3">
      <c r="A94" s="210"/>
      <c r="B94" s="210"/>
      <c r="C94" s="210"/>
      <c r="D94" s="210"/>
      <c r="E94" s="210"/>
      <c r="F94" s="210"/>
      <c r="G94" s="210"/>
      <c r="H94" s="210"/>
      <c r="I94" s="210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</row>
    <row r="95" spans="1:46" ht="16.5" x14ac:dyDescent="0.3">
      <c r="A95" s="210"/>
      <c r="B95" s="210"/>
      <c r="C95" s="210"/>
      <c r="D95" s="210"/>
      <c r="E95" s="210"/>
      <c r="F95" s="210"/>
      <c r="G95" s="210"/>
      <c r="H95" s="210"/>
      <c r="I95" s="210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</row>
    <row r="96" spans="1:46" ht="16.5" x14ac:dyDescent="0.3">
      <c r="A96" s="210"/>
      <c r="B96" s="210"/>
      <c r="C96" s="210"/>
      <c r="D96" s="210"/>
      <c r="E96" s="210"/>
      <c r="F96" s="210"/>
      <c r="G96" s="210"/>
      <c r="H96" s="210"/>
      <c r="I96" s="210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</row>
    <row r="97" spans="1:46" ht="16.5" x14ac:dyDescent="0.3">
      <c r="A97" s="210"/>
      <c r="B97" s="210"/>
      <c r="C97" s="210"/>
      <c r="D97" s="210"/>
      <c r="E97" s="210"/>
      <c r="F97" s="210"/>
      <c r="G97" s="210"/>
      <c r="H97" s="210"/>
      <c r="I97" s="210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</row>
    <row r="98" spans="1:46" ht="16.5" x14ac:dyDescent="0.3">
      <c r="A98" s="210"/>
      <c r="B98" s="210"/>
      <c r="C98" s="210"/>
      <c r="D98" s="210"/>
      <c r="E98" s="210"/>
      <c r="F98" s="210"/>
      <c r="G98" s="210"/>
      <c r="H98" s="210"/>
      <c r="I98" s="210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</row>
    <row r="99" spans="1:46" ht="16.5" x14ac:dyDescent="0.3">
      <c r="A99" s="210"/>
      <c r="B99" s="210"/>
      <c r="C99" s="210"/>
      <c r="D99" s="210"/>
      <c r="E99" s="210"/>
      <c r="F99" s="210"/>
      <c r="G99" s="210"/>
      <c r="H99" s="210"/>
      <c r="I99" s="210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</row>
    <row r="100" spans="1:46" ht="16.5" x14ac:dyDescent="0.3">
      <c r="A100" s="210"/>
      <c r="B100" s="210"/>
      <c r="C100" s="210"/>
      <c r="D100" s="210"/>
      <c r="E100" s="210"/>
      <c r="F100" s="210"/>
      <c r="G100" s="210"/>
      <c r="H100" s="210"/>
      <c r="I100" s="210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</row>
    <row r="101" spans="1:46" ht="16.5" x14ac:dyDescent="0.3">
      <c r="A101" s="210"/>
      <c r="B101" s="210"/>
      <c r="C101" s="210"/>
      <c r="D101" s="210"/>
      <c r="E101" s="210"/>
      <c r="F101" s="210"/>
      <c r="G101" s="210"/>
      <c r="H101" s="210"/>
      <c r="I101" s="210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</row>
    <row r="102" spans="1:46" ht="16.5" x14ac:dyDescent="0.3">
      <c r="A102" s="210"/>
      <c r="B102" s="210"/>
      <c r="C102" s="210"/>
      <c r="D102" s="210"/>
      <c r="E102" s="210"/>
      <c r="F102" s="210"/>
      <c r="G102" s="210"/>
      <c r="H102" s="210"/>
      <c r="I102" s="210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</row>
    <row r="103" spans="1:46" ht="16.5" x14ac:dyDescent="0.3">
      <c r="A103" s="210"/>
      <c r="B103" s="210"/>
      <c r="C103" s="210"/>
      <c r="D103" s="210"/>
      <c r="E103" s="210"/>
      <c r="F103" s="210"/>
      <c r="G103" s="210"/>
      <c r="H103" s="210"/>
      <c r="I103" s="210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</row>
    <row r="104" spans="1:46" ht="16.5" x14ac:dyDescent="0.3">
      <c r="A104" s="210"/>
      <c r="B104" s="210"/>
      <c r="C104" s="210"/>
      <c r="D104" s="210"/>
      <c r="E104" s="210"/>
      <c r="F104" s="210"/>
      <c r="G104" s="210"/>
      <c r="H104" s="210"/>
      <c r="I104" s="210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</row>
    <row r="105" spans="1:46" ht="16.5" x14ac:dyDescent="0.3">
      <c r="A105" s="210"/>
      <c r="B105" s="210"/>
      <c r="C105" s="210"/>
      <c r="D105" s="210"/>
      <c r="E105" s="210"/>
      <c r="F105" s="210"/>
      <c r="G105" s="210"/>
      <c r="H105" s="210"/>
      <c r="I105" s="210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</row>
    <row r="106" spans="1:46" ht="16.5" x14ac:dyDescent="0.3">
      <c r="A106" s="210"/>
      <c r="B106" s="210"/>
      <c r="C106" s="210"/>
      <c r="D106" s="210"/>
      <c r="E106" s="210"/>
      <c r="F106" s="210"/>
      <c r="G106" s="210"/>
      <c r="H106" s="210"/>
      <c r="I106" s="210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</row>
    <row r="107" spans="1:46" ht="16.5" x14ac:dyDescent="0.3">
      <c r="A107" s="210"/>
      <c r="B107" s="210"/>
      <c r="C107" s="210"/>
      <c r="D107" s="210"/>
      <c r="E107" s="210"/>
      <c r="F107" s="210"/>
      <c r="G107" s="210"/>
      <c r="H107" s="210"/>
      <c r="I107" s="210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</row>
    <row r="108" spans="1:46" x14ac:dyDescent="0.25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</row>
    <row r="109" spans="1:46" x14ac:dyDescent="0.25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</row>
    <row r="110" spans="1:46" x14ac:dyDescent="0.25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</row>
    <row r="111" spans="1:46" x14ac:dyDescent="0.25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</row>
    <row r="112" spans="1:46" x14ac:dyDescent="0.25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</row>
    <row r="113" spans="1:46" x14ac:dyDescent="0.25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</row>
    <row r="114" spans="1:46" x14ac:dyDescent="0.25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</row>
    <row r="115" spans="1:46" x14ac:dyDescent="0.25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</row>
    <row r="116" spans="1:46" x14ac:dyDescent="0.25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</row>
    <row r="117" spans="1:46" x14ac:dyDescent="0.25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</row>
    <row r="118" spans="1:46" x14ac:dyDescent="0.25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</row>
    <row r="119" spans="1:46" x14ac:dyDescent="0.25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</row>
    <row r="120" spans="1:46" x14ac:dyDescent="0.25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</row>
    <row r="121" spans="1:46" x14ac:dyDescent="0.25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</row>
    <row r="122" spans="1:46" x14ac:dyDescent="0.25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</row>
    <row r="123" spans="1:46" x14ac:dyDescent="0.25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</row>
    <row r="124" spans="1:46" x14ac:dyDescent="0.25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</row>
    <row r="125" spans="1:46" x14ac:dyDescent="0.25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</row>
    <row r="126" spans="1:46" x14ac:dyDescent="0.25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</row>
    <row r="127" spans="1:46" x14ac:dyDescent="0.25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</row>
    <row r="128" spans="1:46" x14ac:dyDescent="0.25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</row>
    <row r="129" spans="1:46" x14ac:dyDescent="0.25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</row>
    <row r="130" spans="1:46" x14ac:dyDescent="0.25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</row>
    <row r="131" spans="1:46" x14ac:dyDescent="0.25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</row>
    <row r="132" spans="1:46" x14ac:dyDescent="0.25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</row>
    <row r="133" spans="1:46" x14ac:dyDescent="0.25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</row>
    <row r="134" spans="1:46" x14ac:dyDescent="0.25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</row>
    <row r="135" spans="1:46" x14ac:dyDescent="0.25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</row>
    <row r="136" spans="1:46" x14ac:dyDescent="0.25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</row>
    <row r="137" spans="1:46" x14ac:dyDescent="0.25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</row>
    <row r="138" spans="1:46" x14ac:dyDescent="0.25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</row>
    <row r="139" spans="1:46" x14ac:dyDescent="0.25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</row>
    <row r="140" spans="1:46" x14ac:dyDescent="0.25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</row>
    <row r="141" spans="1:46" x14ac:dyDescent="0.25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</row>
    <row r="142" spans="1:46" x14ac:dyDescent="0.25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</row>
    <row r="143" spans="1:46" x14ac:dyDescent="0.25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</row>
    <row r="144" spans="1:46" x14ac:dyDescent="0.25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</row>
    <row r="145" spans="1:46" x14ac:dyDescent="0.25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</row>
    <row r="146" spans="1:46" x14ac:dyDescent="0.25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</row>
    <row r="147" spans="1:46" x14ac:dyDescent="0.25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</row>
    <row r="148" spans="1:46" x14ac:dyDescent="0.25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</row>
    <row r="149" spans="1:46" x14ac:dyDescent="0.25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</row>
    <row r="150" spans="1:46" x14ac:dyDescent="0.25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</row>
    <row r="151" spans="1:46" x14ac:dyDescent="0.25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</row>
    <row r="152" spans="1:46" x14ac:dyDescent="0.25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</row>
    <row r="153" spans="1:46" x14ac:dyDescent="0.25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</row>
    <row r="154" spans="1:46" x14ac:dyDescent="0.25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</row>
    <row r="155" spans="1:46" x14ac:dyDescent="0.25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</row>
    <row r="156" spans="1:46" x14ac:dyDescent="0.25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</row>
    <row r="157" spans="1:46" x14ac:dyDescent="0.25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</row>
    <row r="158" spans="1:46" x14ac:dyDescent="0.25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</row>
    <row r="159" spans="1:46" x14ac:dyDescent="0.25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</row>
    <row r="160" spans="1:46" x14ac:dyDescent="0.25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</row>
    <row r="161" spans="1:46" x14ac:dyDescent="0.25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</row>
    <row r="162" spans="1:46" x14ac:dyDescent="0.25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</row>
    <row r="163" spans="1:46" x14ac:dyDescent="0.25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</row>
    <row r="164" spans="1:46" x14ac:dyDescent="0.25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</row>
    <row r="165" spans="1:46" x14ac:dyDescent="0.25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</row>
    <row r="166" spans="1:46" x14ac:dyDescent="0.25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</row>
    <row r="167" spans="1:46" x14ac:dyDescent="0.25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</row>
    <row r="168" spans="1:46" x14ac:dyDescent="0.25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</row>
    <row r="169" spans="1:46" x14ac:dyDescent="0.25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</row>
    <row r="170" spans="1:46" x14ac:dyDescent="0.25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</row>
    <row r="171" spans="1:46" x14ac:dyDescent="0.25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</row>
    <row r="172" spans="1:46" x14ac:dyDescent="0.25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</row>
    <row r="173" spans="1:46" x14ac:dyDescent="0.25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</row>
    <row r="174" spans="1:46" x14ac:dyDescent="0.25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</row>
    <row r="175" spans="1:46" x14ac:dyDescent="0.25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6"/>
      <c r="AT175" s="176"/>
    </row>
    <row r="176" spans="1:46" x14ac:dyDescent="0.25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</row>
    <row r="177" spans="1:46" x14ac:dyDescent="0.25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6"/>
      <c r="AT177" s="176"/>
    </row>
    <row r="178" spans="1:46" x14ac:dyDescent="0.25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6"/>
      <c r="AT178" s="176"/>
    </row>
    <row r="179" spans="1:46" x14ac:dyDescent="0.25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6"/>
      <c r="AT179" s="176"/>
    </row>
    <row r="180" spans="1:46" x14ac:dyDescent="0.25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</row>
    <row r="181" spans="1:46" x14ac:dyDescent="0.25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</row>
    <row r="182" spans="1:46" x14ac:dyDescent="0.25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6"/>
      <c r="AT182" s="176"/>
    </row>
    <row r="183" spans="1:46" x14ac:dyDescent="0.25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6"/>
      <c r="AT183" s="176"/>
    </row>
    <row r="184" spans="1:46" x14ac:dyDescent="0.25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6"/>
      <c r="AT184" s="176"/>
    </row>
    <row r="185" spans="1:46" x14ac:dyDescent="0.25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6"/>
      <c r="AT185" s="176"/>
    </row>
    <row r="186" spans="1:46" x14ac:dyDescent="0.25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6"/>
      <c r="AT186" s="176"/>
    </row>
    <row r="187" spans="1:46" x14ac:dyDescent="0.25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6"/>
      <c r="AT187" s="176"/>
    </row>
    <row r="188" spans="1:46" x14ac:dyDescent="0.25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6"/>
      <c r="AT188" s="176"/>
    </row>
    <row r="189" spans="1:46" x14ac:dyDescent="0.25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</row>
    <row r="190" spans="1:46" x14ac:dyDescent="0.25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</row>
    <row r="191" spans="1:46" x14ac:dyDescent="0.25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</row>
    <row r="192" spans="1:46" x14ac:dyDescent="0.25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</row>
    <row r="193" spans="1:46" x14ac:dyDescent="0.25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</row>
    <row r="194" spans="1:46" x14ac:dyDescent="0.25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</row>
    <row r="195" spans="1:46" x14ac:dyDescent="0.25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</row>
    <row r="196" spans="1:46" x14ac:dyDescent="0.25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</row>
    <row r="197" spans="1:46" x14ac:dyDescent="0.25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</row>
    <row r="198" spans="1:46" x14ac:dyDescent="0.25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</row>
    <row r="199" spans="1:46" x14ac:dyDescent="0.25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</row>
    <row r="200" spans="1:46" x14ac:dyDescent="0.25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</row>
    <row r="201" spans="1:46" x14ac:dyDescent="0.25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</row>
    <row r="202" spans="1:46" x14ac:dyDescent="0.25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</row>
    <row r="203" spans="1:46" x14ac:dyDescent="0.25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</row>
    <row r="204" spans="1:46" x14ac:dyDescent="0.25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</row>
    <row r="205" spans="1:46" x14ac:dyDescent="0.25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</row>
    <row r="206" spans="1:46" x14ac:dyDescent="0.25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</row>
    <row r="207" spans="1:46" x14ac:dyDescent="0.25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</row>
    <row r="208" spans="1:46" x14ac:dyDescent="0.25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</row>
    <row r="209" spans="1:46" x14ac:dyDescent="0.25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</row>
    <row r="210" spans="1:46" x14ac:dyDescent="0.25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</row>
    <row r="211" spans="1:46" x14ac:dyDescent="0.25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</row>
    <row r="212" spans="1:46" x14ac:dyDescent="0.25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</row>
    <row r="213" spans="1:46" x14ac:dyDescent="0.25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</row>
    <row r="214" spans="1:46" x14ac:dyDescent="0.25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</row>
    <row r="215" spans="1:46" x14ac:dyDescent="0.25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</row>
    <row r="216" spans="1:46" x14ac:dyDescent="0.25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6"/>
      <c r="AT216" s="176"/>
    </row>
    <row r="217" spans="1:46" x14ac:dyDescent="0.25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6"/>
      <c r="AT217" s="176"/>
    </row>
    <row r="218" spans="1:46" x14ac:dyDescent="0.25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</row>
    <row r="219" spans="1:46" x14ac:dyDescent="0.25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6"/>
      <c r="AT219" s="176"/>
    </row>
    <row r="220" spans="1:46" x14ac:dyDescent="0.25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176"/>
      <c r="AT220" s="176"/>
    </row>
    <row r="221" spans="1:46" x14ac:dyDescent="0.25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176"/>
      <c r="AT221" s="176"/>
    </row>
    <row r="222" spans="1:46" x14ac:dyDescent="0.25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6"/>
      <c r="AT222" s="176"/>
    </row>
    <row r="223" spans="1:46" x14ac:dyDescent="0.25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</row>
    <row r="224" spans="1:46" x14ac:dyDescent="0.25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6"/>
      <c r="AT224" s="176"/>
    </row>
    <row r="225" spans="1:46" x14ac:dyDescent="0.25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6"/>
      <c r="AT225" s="176"/>
    </row>
    <row r="226" spans="1:46" x14ac:dyDescent="0.25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</row>
    <row r="227" spans="1:46" x14ac:dyDescent="0.25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76"/>
      <c r="AT227" s="176"/>
    </row>
    <row r="228" spans="1:46" x14ac:dyDescent="0.25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76"/>
      <c r="AT228" s="176"/>
    </row>
    <row r="229" spans="1:46" x14ac:dyDescent="0.25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76"/>
      <c r="AT229" s="176"/>
    </row>
    <row r="230" spans="1:46" x14ac:dyDescent="0.25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76"/>
      <c r="AT230" s="176"/>
    </row>
    <row r="231" spans="1:46" x14ac:dyDescent="0.25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</row>
    <row r="232" spans="1:46" x14ac:dyDescent="0.25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176"/>
      <c r="AT232" s="176"/>
    </row>
    <row r="233" spans="1:46" x14ac:dyDescent="0.25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</row>
    <row r="234" spans="1:46" x14ac:dyDescent="0.25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176"/>
      <c r="AT234" s="176"/>
    </row>
    <row r="235" spans="1:46" x14ac:dyDescent="0.25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6"/>
      <c r="AP235" s="176"/>
      <c r="AQ235" s="176"/>
      <c r="AR235" s="176"/>
      <c r="AS235" s="176"/>
      <c r="AT235" s="176"/>
    </row>
    <row r="236" spans="1:46" x14ac:dyDescent="0.25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76"/>
      <c r="AO236" s="176"/>
      <c r="AP236" s="176"/>
      <c r="AQ236" s="176"/>
      <c r="AR236" s="176"/>
      <c r="AS236" s="176"/>
      <c r="AT236" s="176"/>
    </row>
    <row r="237" spans="1:46" x14ac:dyDescent="0.25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176"/>
      <c r="AT237" s="176"/>
    </row>
    <row r="238" spans="1:46" x14ac:dyDescent="0.25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176"/>
      <c r="AT238" s="176"/>
    </row>
    <row r="239" spans="1:46" x14ac:dyDescent="0.25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176"/>
      <c r="AT239" s="176"/>
    </row>
    <row r="240" spans="1:46" x14ac:dyDescent="0.25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6"/>
      <c r="AT240" s="176"/>
    </row>
    <row r="241" spans="1:46" x14ac:dyDescent="0.25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6"/>
      <c r="AT241" s="176"/>
    </row>
    <row r="242" spans="1:46" x14ac:dyDescent="0.25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</row>
    <row r="243" spans="1:46" x14ac:dyDescent="0.25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6"/>
      <c r="AT243" s="176"/>
    </row>
    <row r="244" spans="1:46" x14ac:dyDescent="0.25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6"/>
      <c r="AT244" s="176"/>
    </row>
    <row r="245" spans="1:46" x14ac:dyDescent="0.25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</row>
    <row r="246" spans="1:46" x14ac:dyDescent="0.25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6"/>
      <c r="AT246" s="176"/>
    </row>
    <row r="247" spans="1:46" x14ac:dyDescent="0.25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6"/>
      <c r="AT247" s="176"/>
    </row>
    <row r="248" spans="1:46" x14ac:dyDescent="0.25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6"/>
      <c r="AT248" s="176"/>
    </row>
    <row r="249" spans="1:46" x14ac:dyDescent="0.25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</row>
    <row r="250" spans="1:46" x14ac:dyDescent="0.25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176"/>
      <c r="AT250" s="176"/>
    </row>
    <row r="251" spans="1:46" x14ac:dyDescent="0.25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</row>
    <row r="252" spans="1:46" x14ac:dyDescent="0.25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176"/>
      <c r="AO252" s="176"/>
      <c r="AP252" s="176"/>
      <c r="AQ252" s="176"/>
      <c r="AR252" s="176"/>
      <c r="AS252" s="176"/>
      <c r="AT252" s="176"/>
    </row>
    <row r="253" spans="1:46" x14ac:dyDescent="0.25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176"/>
      <c r="AO253" s="176"/>
      <c r="AP253" s="176"/>
      <c r="AQ253" s="176"/>
      <c r="AR253" s="176"/>
      <c r="AS253" s="176"/>
      <c r="AT253" s="176"/>
    </row>
    <row r="254" spans="1:46" x14ac:dyDescent="0.25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176"/>
      <c r="AO254" s="176"/>
      <c r="AP254" s="176"/>
      <c r="AQ254" s="176"/>
      <c r="AR254" s="176"/>
      <c r="AS254" s="176"/>
      <c r="AT254" s="176"/>
    </row>
    <row r="255" spans="1:46" x14ac:dyDescent="0.25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176"/>
      <c r="AT255" s="176"/>
    </row>
    <row r="256" spans="1:46" x14ac:dyDescent="0.25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176"/>
      <c r="AT256" s="176"/>
    </row>
    <row r="257" spans="1:46" x14ac:dyDescent="0.25">
      <c r="A257" s="176"/>
      <c r="B257" s="176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176"/>
      <c r="AT257" s="176"/>
    </row>
    <row r="258" spans="1:46" x14ac:dyDescent="0.25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6"/>
      <c r="AT258" s="176"/>
    </row>
    <row r="259" spans="1:46" x14ac:dyDescent="0.25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6"/>
      <c r="AT259" s="176"/>
    </row>
    <row r="260" spans="1:46" x14ac:dyDescent="0.25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6"/>
      <c r="AT260" s="176"/>
    </row>
    <row r="261" spans="1:46" x14ac:dyDescent="0.25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6"/>
      <c r="AT261" s="176"/>
    </row>
    <row r="262" spans="1:46" x14ac:dyDescent="0.25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6"/>
      <c r="AT262" s="176"/>
    </row>
    <row r="263" spans="1:46" x14ac:dyDescent="0.25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176"/>
      <c r="AT263" s="176"/>
    </row>
    <row r="264" spans="1:46" x14ac:dyDescent="0.25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176"/>
      <c r="AT264" s="176"/>
    </row>
    <row r="265" spans="1:46" x14ac:dyDescent="0.25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176"/>
      <c r="AT265" s="176"/>
    </row>
    <row r="266" spans="1:46" x14ac:dyDescent="0.25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176"/>
      <c r="AT266" s="176"/>
    </row>
    <row r="267" spans="1:46" x14ac:dyDescent="0.25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76"/>
      <c r="AO267" s="176"/>
      <c r="AP267" s="176"/>
      <c r="AQ267" s="176"/>
      <c r="AR267" s="176"/>
      <c r="AS267" s="176"/>
      <c r="AT267" s="176"/>
    </row>
    <row r="268" spans="1:46" x14ac:dyDescent="0.25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76"/>
      <c r="AO268" s="176"/>
      <c r="AP268" s="176"/>
      <c r="AQ268" s="176"/>
      <c r="AR268" s="176"/>
      <c r="AS268" s="176"/>
      <c r="AT268" s="176"/>
    </row>
    <row r="269" spans="1:46" x14ac:dyDescent="0.25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76"/>
      <c r="AO269" s="176"/>
      <c r="AP269" s="176"/>
      <c r="AQ269" s="176"/>
      <c r="AR269" s="176"/>
      <c r="AS269" s="176"/>
      <c r="AT269" s="176"/>
    </row>
    <row r="270" spans="1:46" x14ac:dyDescent="0.25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176"/>
      <c r="AT270" s="176"/>
    </row>
    <row r="271" spans="1:46" x14ac:dyDescent="0.25">
      <c r="A271" s="176"/>
      <c r="B271" s="176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76"/>
      <c r="AO271" s="176"/>
      <c r="AP271" s="176"/>
      <c r="AQ271" s="176"/>
      <c r="AR271" s="176"/>
      <c r="AS271" s="176"/>
      <c r="AT271" s="176"/>
    </row>
    <row r="272" spans="1:46" x14ac:dyDescent="0.25">
      <c r="A272" s="176"/>
      <c r="B272" s="176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6"/>
      <c r="AT272" s="176"/>
    </row>
    <row r="273" spans="1:46" x14ac:dyDescent="0.25">
      <c r="A273" s="176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</row>
    <row r="274" spans="1:46" x14ac:dyDescent="0.25">
      <c r="A274" s="176"/>
      <c r="B274" s="176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6"/>
      <c r="AT274" s="176"/>
    </row>
    <row r="275" spans="1:46" x14ac:dyDescent="0.25">
      <c r="A275" s="176"/>
      <c r="B275" s="176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6"/>
      <c r="AT275" s="176"/>
    </row>
    <row r="276" spans="1:46" x14ac:dyDescent="0.25">
      <c r="A276" s="176"/>
      <c r="B276" s="176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</row>
    <row r="277" spans="1:46" x14ac:dyDescent="0.25">
      <c r="A277" s="176"/>
      <c r="B277" s="176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176"/>
      <c r="AT277" s="176"/>
    </row>
    <row r="278" spans="1:46" x14ac:dyDescent="0.25">
      <c r="A278" s="176"/>
      <c r="B278" s="176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</row>
    <row r="279" spans="1:46" x14ac:dyDescent="0.25">
      <c r="A279" s="176"/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</row>
    <row r="280" spans="1:46" x14ac:dyDescent="0.25">
      <c r="A280" s="176"/>
      <c r="B280" s="176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</row>
    <row r="281" spans="1:46" x14ac:dyDescent="0.25">
      <c r="A281" s="176"/>
      <c r="B281" s="176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176"/>
      <c r="AT281" s="176"/>
    </row>
    <row r="282" spans="1:46" x14ac:dyDescent="0.25">
      <c r="A282" s="176"/>
      <c r="B282" s="176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176"/>
      <c r="AT282" s="176"/>
    </row>
    <row r="283" spans="1:46" x14ac:dyDescent="0.25">
      <c r="A283" s="176"/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176"/>
      <c r="AT283" s="176"/>
    </row>
    <row r="284" spans="1:46" x14ac:dyDescent="0.25">
      <c r="A284" s="176"/>
      <c r="B284" s="176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176"/>
      <c r="AT284" s="176"/>
    </row>
    <row r="285" spans="1:46" x14ac:dyDescent="0.25">
      <c r="A285" s="176"/>
      <c r="B285" s="176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76"/>
      <c r="AO285" s="176"/>
      <c r="AP285" s="176"/>
      <c r="AQ285" s="176"/>
      <c r="AR285" s="176"/>
      <c r="AS285" s="176"/>
      <c r="AT285" s="176"/>
    </row>
    <row r="286" spans="1:46" x14ac:dyDescent="0.25">
      <c r="A286" s="176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176"/>
      <c r="AT286" s="176"/>
    </row>
    <row r="287" spans="1:46" x14ac:dyDescent="0.25">
      <c r="A287" s="176"/>
      <c r="B287" s="176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176"/>
      <c r="AT287" s="176"/>
    </row>
    <row r="288" spans="1:46" x14ac:dyDescent="0.25">
      <c r="A288" s="176"/>
      <c r="B288" s="176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176"/>
      <c r="AT288" s="176"/>
    </row>
    <row r="289" spans="1:46" x14ac:dyDescent="0.25">
      <c r="A289" s="176"/>
      <c r="B289" s="176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176"/>
      <c r="AT289" s="176"/>
    </row>
    <row r="290" spans="1:46" x14ac:dyDescent="0.25">
      <c r="A290" s="176"/>
      <c r="B290" s="176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</row>
    <row r="291" spans="1:46" x14ac:dyDescent="0.25">
      <c r="A291" s="176"/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176"/>
      <c r="AT291" s="176"/>
    </row>
    <row r="292" spans="1:46" x14ac:dyDescent="0.25">
      <c r="A292" s="176"/>
      <c r="B292" s="176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76"/>
      <c r="AO292" s="176"/>
      <c r="AP292" s="176"/>
      <c r="AQ292" s="176"/>
      <c r="AR292" s="176"/>
      <c r="AS292" s="176"/>
      <c r="AT292" s="176"/>
    </row>
    <row r="293" spans="1:46" x14ac:dyDescent="0.25">
      <c r="A293" s="176"/>
      <c r="B293" s="176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176"/>
      <c r="AT293" s="176"/>
    </row>
    <row r="294" spans="1:46" x14ac:dyDescent="0.25">
      <c r="A294" s="176"/>
      <c r="B294" s="176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S294" s="176"/>
      <c r="AT294" s="176"/>
    </row>
    <row r="295" spans="1:46" x14ac:dyDescent="0.25">
      <c r="A295" s="176"/>
      <c r="B295" s="176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6"/>
      <c r="AT295" s="176"/>
    </row>
    <row r="296" spans="1:46" x14ac:dyDescent="0.25">
      <c r="A296" s="176"/>
      <c r="B296" s="176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6"/>
      <c r="AT296" s="176"/>
    </row>
    <row r="297" spans="1:46" x14ac:dyDescent="0.25">
      <c r="A297" s="176"/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6"/>
      <c r="AT297" s="176"/>
    </row>
    <row r="298" spans="1:46" x14ac:dyDescent="0.25">
      <c r="A298" s="176"/>
      <c r="B298" s="176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6"/>
      <c r="AT298" s="176"/>
    </row>
    <row r="299" spans="1:46" x14ac:dyDescent="0.25">
      <c r="A299" s="176"/>
      <c r="B299" s="176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6"/>
      <c r="AT299" s="176"/>
    </row>
    <row r="300" spans="1:46" x14ac:dyDescent="0.25">
      <c r="A300" s="176"/>
      <c r="B300" s="176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76"/>
      <c r="AT300" s="176"/>
    </row>
    <row r="301" spans="1:46" x14ac:dyDescent="0.25">
      <c r="A301" s="176"/>
      <c r="B301" s="176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76"/>
      <c r="AT301" s="176"/>
    </row>
    <row r="302" spans="1:46" x14ac:dyDescent="0.25">
      <c r="A302" s="176"/>
      <c r="B302" s="176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76"/>
      <c r="AT302" s="176"/>
    </row>
    <row r="303" spans="1:46" x14ac:dyDescent="0.25">
      <c r="A303" s="176"/>
      <c r="B303" s="176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176"/>
      <c r="AT303" s="176"/>
    </row>
    <row r="304" spans="1:46" x14ac:dyDescent="0.25">
      <c r="A304" s="176"/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176"/>
      <c r="AT304" s="176"/>
    </row>
    <row r="305" spans="1:46" x14ac:dyDescent="0.25">
      <c r="A305" s="176"/>
      <c r="B305" s="176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176"/>
      <c r="AT305" s="176"/>
    </row>
    <row r="306" spans="1:46" x14ac:dyDescent="0.25">
      <c r="A306" s="176"/>
      <c r="B306" s="176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  <c r="AQ306" s="176"/>
      <c r="AR306" s="176"/>
      <c r="AS306" s="176"/>
      <c r="AT306" s="176"/>
    </row>
    <row r="307" spans="1:46" x14ac:dyDescent="0.25">
      <c r="A307" s="176"/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  <c r="AQ307" s="176"/>
      <c r="AR307" s="176"/>
      <c r="AS307" s="176"/>
      <c r="AT307" s="176"/>
    </row>
    <row r="308" spans="1:46" x14ac:dyDescent="0.25">
      <c r="A308" s="176"/>
      <c r="B308" s="176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  <c r="AA308" s="176"/>
      <c r="AB308" s="176"/>
      <c r="AC308" s="176"/>
      <c r="AD308" s="176"/>
      <c r="AE308" s="176"/>
      <c r="AF308" s="176"/>
      <c r="AG308" s="176"/>
      <c r="AH308" s="176"/>
      <c r="AI308" s="176"/>
      <c r="AJ308" s="176"/>
      <c r="AK308" s="176"/>
      <c r="AL308" s="176"/>
      <c r="AM308" s="176"/>
      <c r="AN308" s="176"/>
      <c r="AO308" s="176"/>
      <c r="AP308" s="176"/>
      <c r="AQ308" s="176"/>
      <c r="AR308" s="176"/>
      <c r="AS308" s="176"/>
      <c r="AT308" s="176"/>
    </row>
    <row r="309" spans="1:46" x14ac:dyDescent="0.25">
      <c r="A309" s="176"/>
      <c r="B309" s="176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  <c r="AA309" s="176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176"/>
      <c r="AT309" s="176"/>
    </row>
    <row r="310" spans="1:46" x14ac:dyDescent="0.25">
      <c r="A310" s="176"/>
      <c r="B310" s="176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  <c r="AA310" s="176"/>
      <c r="AB310" s="176"/>
      <c r="AC310" s="176"/>
      <c r="AD310" s="176"/>
      <c r="AE310" s="176"/>
      <c r="AF310" s="176"/>
      <c r="AG310" s="176"/>
      <c r="AH310" s="176"/>
      <c r="AI310" s="176"/>
      <c r="AJ310" s="176"/>
      <c r="AK310" s="176"/>
      <c r="AL310" s="176"/>
      <c r="AM310" s="176"/>
      <c r="AN310" s="176"/>
      <c r="AO310" s="176"/>
      <c r="AP310" s="176"/>
      <c r="AQ310" s="176"/>
      <c r="AR310" s="176"/>
      <c r="AS310" s="176"/>
      <c r="AT310" s="176"/>
    </row>
    <row r="311" spans="1:46" x14ac:dyDescent="0.25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  <c r="AA311" s="176"/>
      <c r="AB311" s="176"/>
      <c r="AC311" s="176"/>
      <c r="AD311" s="176"/>
      <c r="AE311" s="176"/>
      <c r="AF311" s="176"/>
      <c r="AG311" s="176"/>
      <c r="AH311" s="176"/>
      <c r="AI311" s="176"/>
      <c r="AJ311" s="176"/>
      <c r="AK311" s="176"/>
      <c r="AL311" s="176"/>
      <c r="AM311" s="176"/>
      <c r="AN311" s="176"/>
      <c r="AO311" s="176"/>
      <c r="AP311" s="176"/>
      <c r="AQ311" s="176"/>
      <c r="AR311" s="176"/>
      <c r="AS311" s="176"/>
      <c r="AT311" s="176"/>
    </row>
    <row r="312" spans="1:46" x14ac:dyDescent="0.25">
      <c r="A312" s="176"/>
      <c r="B312" s="176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6"/>
      <c r="AT312" s="176"/>
    </row>
    <row r="313" spans="1:46" x14ac:dyDescent="0.25">
      <c r="A313" s="176"/>
      <c r="B313" s="176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176"/>
      <c r="AT313" s="176"/>
    </row>
    <row r="314" spans="1:46" x14ac:dyDescent="0.25">
      <c r="A314" s="176"/>
      <c r="B314" s="176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6"/>
      <c r="AT314" s="176"/>
    </row>
    <row r="315" spans="1:46" x14ac:dyDescent="0.25">
      <c r="A315" s="176"/>
      <c r="B315" s="176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6"/>
      <c r="AT315" s="176"/>
    </row>
    <row r="316" spans="1:46" x14ac:dyDescent="0.25">
      <c r="A316" s="176"/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6"/>
      <c r="AT316" s="176"/>
    </row>
    <row r="317" spans="1:46" x14ac:dyDescent="0.25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6"/>
      <c r="AT317" s="176"/>
    </row>
    <row r="318" spans="1:46" x14ac:dyDescent="0.25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6"/>
      <c r="AT318" s="176"/>
    </row>
    <row r="319" spans="1:46" x14ac:dyDescent="0.25">
      <c r="A319" s="176"/>
      <c r="B319" s="176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76"/>
      <c r="AT319" s="176"/>
    </row>
    <row r="320" spans="1:46" x14ac:dyDescent="0.25">
      <c r="A320" s="176"/>
      <c r="B320" s="176"/>
      <c r="C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6"/>
      <c r="AT320" s="176"/>
    </row>
    <row r="321" spans="1:46" x14ac:dyDescent="0.25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  <c r="AA321" s="176"/>
      <c r="AB321" s="176"/>
      <c r="AC321" s="176"/>
      <c r="AD321" s="176"/>
      <c r="AE321" s="176"/>
      <c r="AF321" s="176"/>
      <c r="AG321" s="176"/>
      <c r="AH321" s="176"/>
      <c r="AI321" s="176"/>
      <c r="AJ321" s="176"/>
      <c r="AK321" s="176"/>
      <c r="AL321" s="176"/>
      <c r="AM321" s="176"/>
      <c r="AN321" s="176"/>
      <c r="AO321" s="176"/>
      <c r="AP321" s="176"/>
      <c r="AQ321" s="176"/>
      <c r="AR321" s="176"/>
      <c r="AS321" s="176"/>
      <c r="AT321" s="176"/>
    </row>
    <row r="322" spans="1:46" x14ac:dyDescent="0.25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  <c r="AA322" s="176"/>
      <c r="AB322" s="176"/>
      <c r="AC322" s="176"/>
      <c r="AD322" s="176"/>
      <c r="AE322" s="176"/>
      <c r="AF322" s="176"/>
      <c r="AG322" s="176"/>
      <c r="AH322" s="176"/>
      <c r="AI322" s="176"/>
      <c r="AJ322" s="176"/>
      <c r="AK322" s="176"/>
      <c r="AL322" s="176"/>
      <c r="AM322" s="176"/>
      <c r="AN322" s="176"/>
      <c r="AO322" s="176"/>
      <c r="AP322" s="176"/>
      <c r="AQ322" s="176"/>
      <c r="AR322" s="176"/>
      <c r="AS322" s="176"/>
      <c r="AT322" s="176"/>
    </row>
    <row r="323" spans="1:46" x14ac:dyDescent="0.25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176"/>
      <c r="AT323" s="176"/>
    </row>
    <row r="324" spans="1:46" x14ac:dyDescent="0.25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176"/>
      <c r="AT324" s="176"/>
    </row>
    <row r="325" spans="1:46" x14ac:dyDescent="0.25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176"/>
      <c r="AT325" s="176"/>
    </row>
    <row r="326" spans="1:46" x14ac:dyDescent="0.25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176"/>
      <c r="AT326" s="176"/>
    </row>
    <row r="327" spans="1:46" x14ac:dyDescent="0.25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  <c r="AA327" s="176"/>
      <c r="AB327" s="176"/>
      <c r="AC327" s="176"/>
      <c r="AD327" s="176"/>
      <c r="AE327" s="176"/>
      <c r="AF327" s="176"/>
      <c r="AG327" s="176"/>
      <c r="AH327" s="176"/>
      <c r="AI327" s="176"/>
      <c r="AJ327" s="176"/>
      <c r="AK327" s="176"/>
      <c r="AL327" s="176"/>
      <c r="AM327" s="176"/>
      <c r="AN327" s="176"/>
      <c r="AO327" s="176"/>
      <c r="AP327" s="176"/>
      <c r="AQ327" s="176"/>
      <c r="AR327" s="176"/>
      <c r="AS327" s="176"/>
      <c r="AT327" s="176"/>
    </row>
    <row r="328" spans="1:46" x14ac:dyDescent="0.25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176"/>
      <c r="AT328" s="176"/>
    </row>
    <row r="329" spans="1:46" x14ac:dyDescent="0.25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  <c r="AA329" s="176"/>
      <c r="AB329" s="176"/>
      <c r="AC329" s="176"/>
      <c r="AD329" s="176"/>
      <c r="AE329" s="176"/>
      <c r="AF329" s="176"/>
      <c r="AG329" s="176"/>
      <c r="AH329" s="176"/>
      <c r="AI329" s="176"/>
      <c r="AJ329" s="176"/>
      <c r="AK329" s="176"/>
      <c r="AL329" s="176"/>
      <c r="AM329" s="176"/>
      <c r="AN329" s="176"/>
      <c r="AO329" s="176"/>
      <c r="AP329" s="176"/>
      <c r="AQ329" s="176"/>
      <c r="AR329" s="176"/>
      <c r="AS329" s="176"/>
      <c r="AT329" s="176"/>
    </row>
    <row r="330" spans="1:46" x14ac:dyDescent="0.25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176"/>
      <c r="AT330" s="176"/>
    </row>
    <row r="331" spans="1:46" x14ac:dyDescent="0.25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176"/>
      <c r="AT331" s="176"/>
    </row>
    <row r="332" spans="1:46" x14ac:dyDescent="0.25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176"/>
      <c r="AT332" s="176"/>
    </row>
    <row r="333" spans="1:46" x14ac:dyDescent="0.25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176"/>
      <c r="AT333" s="176"/>
    </row>
    <row r="334" spans="1:46" x14ac:dyDescent="0.25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176"/>
      <c r="AT334" s="176"/>
    </row>
    <row r="335" spans="1:46" x14ac:dyDescent="0.25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176"/>
      <c r="AT335" s="176"/>
    </row>
    <row r="336" spans="1:46" x14ac:dyDescent="0.25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176"/>
      <c r="AT336" s="176"/>
    </row>
    <row r="337" spans="1:46" x14ac:dyDescent="0.25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176"/>
      <c r="AT337" s="176"/>
    </row>
    <row r="338" spans="1:46" x14ac:dyDescent="0.25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176"/>
      <c r="AT338" s="176"/>
    </row>
    <row r="339" spans="1:46" x14ac:dyDescent="0.25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  <c r="AA339" s="176"/>
      <c r="AB339" s="176"/>
      <c r="AC339" s="176"/>
      <c r="AD339" s="176"/>
      <c r="AE339" s="176"/>
      <c r="AF339" s="176"/>
      <c r="AG339" s="176"/>
      <c r="AH339" s="176"/>
      <c r="AI339" s="176"/>
      <c r="AJ339" s="176"/>
      <c r="AK339" s="176"/>
      <c r="AL339" s="176"/>
      <c r="AM339" s="176"/>
      <c r="AN339" s="176"/>
      <c r="AO339" s="176"/>
      <c r="AP339" s="176"/>
      <c r="AQ339" s="176"/>
      <c r="AR339" s="176"/>
      <c r="AS339" s="176"/>
      <c r="AT339" s="176"/>
    </row>
    <row r="340" spans="1:46" x14ac:dyDescent="0.25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  <c r="AA340" s="176"/>
      <c r="AB340" s="176"/>
      <c r="AC340" s="176"/>
      <c r="AD340" s="176"/>
      <c r="AE340" s="176"/>
      <c r="AF340" s="176"/>
      <c r="AG340" s="176"/>
      <c r="AH340" s="176"/>
      <c r="AI340" s="176"/>
      <c r="AJ340" s="176"/>
      <c r="AK340" s="176"/>
      <c r="AL340" s="176"/>
      <c r="AM340" s="176"/>
      <c r="AN340" s="176"/>
      <c r="AO340" s="176"/>
      <c r="AP340" s="176"/>
      <c r="AQ340" s="176"/>
      <c r="AR340" s="176"/>
      <c r="AS340" s="176"/>
      <c r="AT340" s="176"/>
    </row>
    <row r="341" spans="1:46" x14ac:dyDescent="0.25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  <c r="AA341" s="176"/>
      <c r="AB341" s="176"/>
      <c r="AC341" s="176"/>
      <c r="AD341" s="176"/>
      <c r="AE341" s="176"/>
      <c r="AF341" s="176"/>
      <c r="AG341" s="176"/>
      <c r="AH341" s="176"/>
      <c r="AI341" s="176"/>
      <c r="AJ341" s="176"/>
      <c r="AK341" s="176"/>
      <c r="AL341" s="176"/>
      <c r="AM341" s="176"/>
      <c r="AN341" s="176"/>
      <c r="AO341" s="176"/>
      <c r="AP341" s="176"/>
      <c r="AQ341" s="176"/>
      <c r="AR341" s="176"/>
      <c r="AS341" s="176"/>
      <c r="AT341" s="176"/>
    </row>
    <row r="342" spans="1:46" x14ac:dyDescent="0.25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  <c r="AE342" s="176"/>
      <c r="AF342" s="176"/>
      <c r="AG342" s="176"/>
      <c r="AH342" s="176"/>
      <c r="AI342" s="176"/>
      <c r="AJ342" s="176"/>
      <c r="AK342" s="176"/>
      <c r="AL342" s="176"/>
      <c r="AM342" s="176"/>
      <c r="AN342" s="176"/>
      <c r="AO342" s="176"/>
      <c r="AP342" s="176"/>
      <c r="AQ342" s="176"/>
      <c r="AR342" s="176"/>
      <c r="AS342" s="176"/>
      <c r="AT342" s="176"/>
    </row>
    <row r="343" spans="1:46" x14ac:dyDescent="0.25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176"/>
      <c r="AT343" s="176"/>
    </row>
    <row r="344" spans="1:46" x14ac:dyDescent="0.25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176"/>
      <c r="AT344" s="176"/>
    </row>
    <row r="345" spans="1:46" x14ac:dyDescent="0.25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6"/>
      <c r="AT345" s="176"/>
    </row>
    <row r="346" spans="1:46" x14ac:dyDescent="0.25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  <c r="AI346" s="176"/>
      <c r="AJ346" s="176"/>
      <c r="AK346" s="176"/>
      <c r="AL346" s="176"/>
      <c r="AM346" s="176"/>
      <c r="AN346" s="176"/>
      <c r="AO346" s="176"/>
      <c r="AP346" s="176"/>
      <c r="AQ346" s="176"/>
      <c r="AR346" s="176"/>
      <c r="AS346" s="176"/>
      <c r="AT346" s="176"/>
    </row>
    <row r="347" spans="1:46" x14ac:dyDescent="0.25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  <c r="AI347" s="176"/>
      <c r="AJ347" s="176"/>
      <c r="AK347" s="176"/>
      <c r="AL347" s="176"/>
      <c r="AM347" s="176"/>
      <c r="AN347" s="176"/>
      <c r="AO347" s="176"/>
      <c r="AP347" s="176"/>
      <c r="AQ347" s="176"/>
      <c r="AR347" s="176"/>
      <c r="AS347" s="176"/>
      <c r="AT347" s="176"/>
    </row>
    <row r="348" spans="1:46" x14ac:dyDescent="0.25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  <c r="AI348" s="176"/>
      <c r="AJ348" s="176"/>
      <c r="AK348" s="176"/>
      <c r="AL348" s="176"/>
      <c r="AM348" s="176"/>
      <c r="AN348" s="176"/>
      <c r="AO348" s="176"/>
      <c r="AP348" s="176"/>
      <c r="AQ348" s="176"/>
      <c r="AR348" s="176"/>
      <c r="AS348" s="176"/>
      <c r="AT348" s="176"/>
    </row>
    <row r="349" spans="1:46" x14ac:dyDescent="0.25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  <c r="AI349" s="176"/>
      <c r="AJ349" s="176"/>
      <c r="AK349" s="176"/>
      <c r="AL349" s="176"/>
      <c r="AM349" s="176"/>
      <c r="AN349" s="176"/>
      <c r="AO349" s="176"/>
      <c r="AP349" s="176"/>
      <c r="AQ349" s="176"/>
      <c r="AR349" s="176"/>
      <c r="AS349" s="176"/>
      <c r="AT349" s="176"/>
    </row>
    <row r="350" spans="1:46" x14ac:dyDescent="0.25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  <c r="AI350" s="176"/>
      <c r="AJ350" s="176"/>
      <c r="AK350" s="176"/>
      <c r="AL350" s="176"/>
      <c r="AM350" s="176"/>
      <c r="AN350" s="176"/>
      <c r="AO350" s="176"/>
      <c r="AP350" s="176"/>
      <c r="AQ350" s="176"/>
      <c r="AR350" s="176"/>
      <c r="AS350" s="176"/>
      <c r="AT350" s="176"/>
    </row>
    <row r="351" spans="1:46" x14ac:dyDescent="0.25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6"/>
      <c r="AT351" s="176"/>
    </row>
    <row r="352" spans="1:46" x14ac:dyDescent="0.25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6"/>
      <c r="AT352" s="176"/>
    </row>
    <row r="353" spans="1:46" x14ac:dyDescent="0.25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6"/>
      <c r="AT353" s="176"/>
    </row>
    <row r="354" spans="1:46" x14ac:dyDescent="0.25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6"/>
      <c r="AT354" s="176"/>
    </row>
    <row r="355" spans="1:46" x14ac:dyDescent="0.25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  <c r="AI355" s="176"/>
      <c r="AJ355" s="176"/>
      <c r="AK355" s="176"/>
      <c r="AL355" s="176"/>
      <c r="AM355" s="176"/>
      <c r="AN355" s="176"/>
      <c r="AO355" s="176"/>
      <c r="AP355" s="176"/>
      <c r="AQ355" s="176"/>
      <c r="AR355" s="176"/>
      <c r="AS355" s="176"/>
      <c r="AT355" s="176"/>
    </row>
    <row r="356" spans="1:46" x14ac:dyDescent="0.25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  <c r="AI356" s="176"/>
      <c r="AJ356" s="176"/>
      <c r="AK356" s="176"/>
      <c r="AL356" s="176"/>
      <c r="AM356" s="176"/>
      <c r="AN356" s="176"/>
      <c r="AO356" s="176"/>
      <c r="AP356" s="176"/>
      <c r="AQ356" s="176"/>
      <c r="AR356" s="176"/>
      <c r="AS356" s="176"/>
      <c r="AT356" s="176"/>
    </row>
    <row r="357" spans="1:46" x14ac:dyDescent="0.25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  <c r="AI357" s="176"/>
      <c r="AJ357" s="176"/>
      <c r="AK357" s="176"/>
      <c r="AL357" s="176"/>
      <c r="AM357" s="176"/>
      <c r="AN357" s="176"/>
      <c r="AO357" s="176"/>
      <c r="AP357" s="176"/>
      <c r="AQ357" s="176"/>
      <c r="AR357" s="176"/>
      <c r="AS357" s="176"/>
      <c r="AT357" s="176"/>
    </row>
    <row r="358" spans="1:46" x14ac:dyDescent="0.25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  <c r="AI358" s="176"/>
      <c r="AJ358" s="176"/>
      <c r="AK358" s="176"/>
      <c r="AL358" s="176"/>
      <c r="AM358" s="176"/>
      <c r="AN358" s="176"/>
      <c r="AO358" s="176"/>
      <c r="AP358" s="176"/>
      <c r="AQ358" s="176"/>
      <c r="AR358" s="176"/>
      <c r="AS358" s="176"/>
      <c r="AT358" s="176"/>
    </row>
    <row r="359" spans="1:46" x14ac:dyDescent="0.25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  <c r="AE359" s="176"/>
      <c r="AF359" s="176"/>
      <c r="AG359" s="176"/>
      <c r="AH359" s="176"/>
      <c r="AI359" s="176"/>
      <c r="AJ359" s="176"/>
      <c r="AK359" s="176"/>
      <c r="AL359" s="176"/>
      <c r="AM359" s="176"/>
      <c r="AN359" s="176"/>
      <c r="AO359" s="176"/>
      <c r="AP359" s="176"/>
      <c r="AQ359" s="176"/>
      <c r="AR359" s="176"/>
      <c r="AS359" s="176"/>
      <c r="AT359" s="176"/>
    </row>
    <row r="360" spans="1:46" x14ac:dyDescent="0.25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  <c r="AE360" s="176"/>
      <c r="AF360" s="176"/>
      <c r="AG360" s="176"/>
      <c r="AH360" s="176"/>
      <c r="AI360" s="176"/>
      <c r="AJ360" s="176"/>
      <c r="AK360" s="176"/>
      <c r="AL360" s="176"/>
      <c r="AM360" s="176"/>
      <c r="AN360" s="176"/>
      <c r="AO360" s="176"/>
      <c r="AP360" s="176"/>
      <c r="AQ360" s="176"/>
      <c r="AR360" s="176"/>
      <c r="AS360" s="176"/>
      <c r="AT360" s="176"/>
    </row>
    <row r="361" spans="1:46" x14ac:dyDescent="0.25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  <c r="AE361" s="176"/>
      <c r="AF361" s="176"/>
      <c r="AG361" s="176"/>
      <c r="AH361" s="176"/>
      <c r="AI361" s="176"/>
      <c r="AJ361" s="176"/>
      <c r="AK361" s="176"/>
      <c r="AL361" s="176"/>
      <c r="AM361" s="176"/>
      <c r="AN361" s="176"/>
      <c r="AO361" s="176"/>
      <c r="AP361" s="176"/>
      <c r="AQ361" s="176"/>
      <c r="AR361" s="176"/>
      <c r="AS361" s="176"/>
      <c r="AT361" s="176"/>
    </row>
    <row r="362" spans="1:46" x14ac:dyDescent="0.25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  <c r="AE362" s="176"/>
      <c r="AF362" s="176"/>
      <c r="AG362" s="176"/>
      <c r="AH362" s="176"/>
      <c r="AI362" s="176"/>
      <c r="AJ362" s="176"/>
      <c r="AK362" s="176"/>
      <c r="AL362" s="176"/>
      <c r="AM362" s="176"/>
      <c r="AN362" s="176"/>
      <c r="AO362" s="176"/>
      <c r="AP362" s="176"/>
      <c r="AQ362" s="176"/>
      <c r="AR362" s="176"/>
      <c r="AS362" s="176"/>
      <c r="AT362" s="176"/>
    </row>
    <row r="363" spans="1:46" x14ac:dyDescent="0.25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  <c r="AI363" s="176"/>
      <c r="AJ363" s="176"/>
      <c r="AK363" s="176"/>
      <c r="AL363" s="176"/>
      <c r="AM363" s="176"/>
      <c r="AN363" s="176"/>
      <c r="AO363" s="176"/>
      <c r="AP363" s="176"/>
      <c r="AQ363" s="176"/>
      <c r="AR363" s="176"/>
      <c r="AS363" s="176"/>
      <c r="AT363" s="176"/>
    </row>
    <row r="364" spans="1:46" x14ac:dyDescent="0.25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6"/>
      <c r="AT364" s="176"/>
    </row>
    <row r="365" spans="1:46" x14ac:dyDescent="0.25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6"/>
      <c r="AT365" s="176"/>
    </row>
    <row r="366" spans="1:46" x14ac:dyDescent="0.25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6"/>
      <c r="AT366" s="176"/>
    </row>
    <row r="367" spans="1:46" x14ac:dyDescent="0.25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6"/>
      <c r="AT367" s="176"/>
    </row>
    <row r="368" spans="1:46" x14ac:dyDescent="0.25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6"/>
      <c r="AT368" s="176"/>
    </row>
    <row r="369" spans="1:46" x14ac:dyDescent="0.25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76"/>
      <c r="AT369" s="176"/>
    </row>
    <row r="370" spans="1:46" x14ac:dyDescent="0.25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6"/>
      <c r="AT370" s="176"/>
    </row>
    <row r="371" spans="1:46" x14ac:dyDescent="0.25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6"/>
      <c r="AT371" s="176"/>
    </row>
    <row r="372" spans="1:46" x14ac:dyDescent="0.25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6"/>
      <c r="AT372" s="176"/>
    </row>
    <row r="373" spans="1:46" x14ac:dyDescent="0.25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6"/>
      <c r="AT373" s="176"/>
    </row>
    <row r="374" spans="1:46" x14ac:dyDescent="0.25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6"/>
      <c r="AT374" s="176"/>
    </row>
    <row r="375" spans="1:46" x14ac:dyDescent="0.25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6"/>
      <c r="AT375" s="176"/>
    </row>
    <row r="376" spans="1:46" x14ac:dyDescent="0.25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6"/>
      <c r="AT376" s="176"/>
    </row>
    <row r="377" spans="1:46" x14ac:dyDescent="0.25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6"/>
      <c r="AT377" s="176"/>
    </row>
    <row r="378" spans="1:46" x14ac:dyDescent="0.25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6"/>
      <c r="AT378" s="176"/>
    </row>
    <row r="379" spans="1:46" x14ac:dyDescent="0.25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  <c r="AI379" s="176"/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</row>
    <row r="380" spans="1:46" x14ac:dyDescent="0.25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6"/>
      <c r="AT380" s="176"/>
    </row>
    <row r="381" spans="1:46" x14ac:dyDescent="0.25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6"/>
      <c r="AT381" s="176"/>
    </row>
    <row r="382" spans="1:46" x14ac:dyDescent="0.25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  <c r="AI382" s="176"/>
      <c r="AJ382" s="176"/>
      <c r="AK382" s="176"/>
      <c r="AL382" s="176"/>
      <c r="AM382" s="176"/>
      <c r="AN382" s="176"/>
      <c r="AO382" s="176"/>
      <c r="AP382" s="176"/>
      <c r="AQ382" s="176"/>
      <c r="AR382" s="176"/>
      <c r="AS382" s="176"/>
      <c r="AT382" s="176"/>
    </row>
    <row r="383" spans="1:46" x14ac:dyDescent="0.25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  <c r="AI383" s="176"/>
      <c r="AJ383" s="176"/>
      <c r="AK383" s="176"/>
      <c r="AL383" s="176"/>
      <c r="AM383" s="176"/>
      <c r="AN383" s="176"/>
      <c r="AO383" s="176"/>
      <c r="AP383" s="176"/>
      <c r="AQ383" s="176"/>
      <c r="AR383" s="176"/>
      <c r="AS383" s="176"/>
      <c r="AT383" s="176"/>
    </row>
    <row r="384" spans="1:46" x14ac:dyDescent="0.25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6"/>
      <c r="AT384" s="176"/>
    </row>
    <row r="385" spans="1:46" x14ac:dyDescent="0.25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6"/>
      <c r="AT385" s="176"/>
    </row>
    <row r="386" spans="1:46" x14ac:dyDescent="0.25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6"/>
      <c r="AT386" s="176"/>
    </row>
    <row r="387" spans="1:46" x14ac:dyDescent="0.25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6"/>
      <c r="AT387" s="176"/>
    </row>
    <row r="388" spans="1:46" x14ac:dyDescent="0.25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6"/>
      <c r="AT388" s="176"/>
    </row>
    <row r="389" spans="1:46" x14ac:dyDescent="0.25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6"/>
      <c r="AT389" s="176"/>
    </row>
    <row r="390" spans="1:46" x14ac:dyDescent="0.25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6"/>
      <c r="AT390" s="176"/>
    </row>
    <row r="391" spans="1:46" x14ac:dyDescent="0.25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6"/>
      <c r="AT391" s="176"/>
    </row>
    <row r="392" spans="1:46" x14ac:dyDescent="0.25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6"/>
      <c r="AT392" s="176"/>
    </row>
    <row r="393" spans="1:46" x14ac:dyDescent="0.25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6"/>
      <c r="AT393" s="176"/>
    </row>
    <row r="394" spans="1:46" x14ac:dyDescent="0.25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6"/>
      <c r="AT394" s="176"/>
    </row>
    <row r="395" spans="1:46" x14ac:dyDescent="0.25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6"/>
      <c r="AT395" s="176"/>
    </row>
    <row r="396" spans="1:46" x14ac:dyDescent="0.25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</row>
    <row r="397" spans="1:46" x14ac:dyDescent="0.25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6"/>
      <c r="AT397" s="176"/>
    </row>
    <row r="398" spans="1:46" x14ac:dyDescent="0.25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6"/>
      <c r="AT398" s="176"/>
    </row>
    <row r="399" spans="1:46" x14ac:dyDescent="0.25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6"/>
      <c r="AT399" s="176"/>
    </row>
    <row r="400" spans="1:46" x14ac:dyDescent="0.25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6"/>
      <c r="AT400" s="176"/>
    </row>
    <row r="401" spans="1:46" x14ac:dyDescent="0.25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6"/>
      <c r="AT401" s="176"/>
    </row>
    <row r="402" spans="1:46" x14ac:dyDescent="0.25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6"/>
      <c r="AT402" s="176"/>
    </row>
    <row r="403" spans="1:46" x14ac:dyDescent="0.25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6"/>
      <c r="AT403" s="176"/>
    </row>
    <row r="404" spans="1:46" x14ac:dyDescent="0.25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6"/>
      <c r="AT404" s="176"/>
    </row>
    <row r="405" spans="1:46" x14ac:dyDescent="0.25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6"/>
      <c r="AT405" s="176"/>
    </row>
    <row r="406" spans="1:46" x14ac:dyDescent="0.25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6"/>
      <c r="AT406" s="176"/>
    </row>
    <row r="407" spans="1:46" x14ac:dyDescent="0.25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6"/>
      <c r="AT407" s="176"/>
    </row>
    <row r="408" spans="1:46" x14ac:dyDescent="0.25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6"/>
      <c r="AT408" s="176"/>
    </row>
    <row r="409" spans="1:46" x14ac:dyDescent="0.25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6"/>
      <c r="AT409" s="176"/>
    </row>
    <row r="410" spans="1:46" x14ac:dyDescent="0.25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6"/>
      <c r="AT410" s="176"/>
    </row>
    <row r="411" spans="1:46" x14ac:dyDescent="0.25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6"/>
      <c r="AT411" s="176"/>
    </row>
    <row r="412" spans="1:46" x14ac:dyDescent="0.25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6"/>
      <c r="AT412" s="176"/>
    </row>
    <row r="413" spans="1:46" x14ac:dyDescent="0.25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6"/>
      <c r="AT413" s="176"/>
    </row>
    <row r="414" spans="1:46" x14ac:dyDescent="0.25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6"/>
      <c r="AT414" s="176"/>
    </row>
    <row r="415" spans="1:46" x14ac:dyDescent="0.25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6"/>
      <c r="AT415" s="176"/>
    </row>
    <row r="416" spans="1:46" x14ac:dyDescent="0.25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6"/>
      <c r="AT416" s="176"/>
    </row>
    <row r="417" spans="1:46" x14ac:dyDescent="0.25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6"/>
      <c r="AT417" s="176"/>
    </row>
    <row r="418" spans="1:46" x14ac:dyDescent="0.25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6"/>
      <c r="AT418" s="176"/>
    </row>
    <row r="419" spans="1:46" x14ac:dyDescent="0.25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76"/>
      <c r="AT419" s="176"/>
    </row>
    <row r="420" spans="1:46" x14ac:dyDescent="0.25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76"/>
      <c r="AT420" s="176"/>
    </row>
    <row r="421" spans="1:46" x14ac:dyDescent="0.25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6"/>
      <c r="AT421" s="176"/>
    </row>
    <row r="422" spans="1:46" x14ac:dyDescent="0.25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  <c r="AI422" s="176"/>
      <c r="AJ422" s="176"/>
      <c r="AK422" s="176"/>
      <c r="AL422" s="176"/>
      <c r="AM422" s="176"/>
      <c r="AN422" s="176"/>
      <c r="AO422" s="176"/>
      <c r="AP422" s="176"/>
      <c r="AQ422" s="176"/>
      <c r="AR422" s="176"/>
      <c r="AS422" s="176"/>
      <c r="AT422" s="176"/>
    </row>
    <row r="423" spans="1:46" x14ac:dyDescent="0.25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6"/>
      <c r="AT423" s="176"/>
    </row>
    <row r="424" spans="1:46" x14ac:dyDescent="0.25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6"/>
      <c r="AT424" s="176"/>
    </row>
    <row r="425" spans="1:46" x14ac:dyDescent="0.25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76"/>
      <c r="AT425" s="176"/>
    </row>
    <row r="426" spans="1:46" x14ac:dyDescent="0.25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6"/>
      <c r="AT426" s="176"/>
    </row>
    <row r="427" spans="1:46" x14ac:dyDescent="0.25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6"/>
      <c r="AT427" s="176"/>
    </row>
    <row r="428" spans="1:46" x14ac:dyDescent="0.25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6"/>
      <c r="AT428" s="176"/>
    </row>
    <row r="429" spans="1:46" x14ac:dyDescent="0.25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6"/>
      <c r="AT429" s="176"/>
    </row>
    <row r="430" spans="1:46" x14ac:dyDescent="0.25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6"/>
      <c r="AT430" s="176"/>
    </row>
    <row r="431" spans="1:46" x14ac:dyDescent="0.25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6"/>
      <c r="AT431" s="176"/>
    </row>
    <row r="432" spans="1:46" x14ac:dyDescent="0.25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6"/>
      <c r="AT432" s="176"/>
    </row>
    <row r="433" spans="1:46" x14ac:dyDescent="0.25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6"/>
      <c r="AT433" s="176"/>
    </row>
    <row r="434" spans="1:46" x14ac:dyDescent="0.25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6"/>
      <c r="AT434" s="176"/>
    </row>
    <row r="435" spans="1:46" x14ac:dyDescent="0.25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6"/>
      <c r="AT435" s="176"/>
    </row>
    <row r="436" spans="1:46" x14ac:dyDescent="0.25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76"/>
      <c r="AT436" s="176"/>
    </row>
    <row r="437" spans="1:46" x14ac:dyDescent="0.25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76"/>
      <c r="AT437" s="176"/>
    </row>
    <row r="438" spans="1:46" x14ac:dyDescent="0.25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6"/>
      <c r="AT438" s="176"/>
    </row>
    <row r="439" spans="1:46" x14ac:dyDescent="0.25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6"/>
      <c r="AT439" s="176"/>
    </row>
    <row r="440" spans="1:46" x14ac:dyDescent="0.25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6"/>
      <c r="AT440" s="176"/>
    </row>
    <row r="441" spans="1:46" x14ac:dyDescent="0.25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6"/>
      <c r="AT441" s="176"/>
    </row>
    <row r="442" spans="1:46" x14ac:dyDescent="0.25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6"/>
      <c r="AT442" s="176"/>
    </row>
    <row r="443" spans="1:46" x14ac:dyDescent="0.25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76"/>
      <c r="AT443" s="176"/>
    </row>
    <row r="444" spans="1:46" x14ac:dyDescent="0.25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76"/>
      <c r="AT444" s="176"/>
    </row>
    <row r="445" spans="1:46" x14ac:dyDescent="0.25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76"/>
      <c r="AT445" s="176"/>
    </row>
    <row r="446" spans="1:46" x14ac:dyDescent="0.25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76"/>
      <c r="AT446" s="176"/>
    </row>
    <row r="447" spans="1:46" x14ac:dyDescent="0.25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176"/>
      <c r="AF447" s="176"/>
      <c r="AG447" s="176"/>
      <c r="AH447" s="176"/>
      <c r="AI447" s="176"/>
      <c r="AJ447" s="176"/>
      <c r="AK447" s="176"/>
      <c r="AL447" s="176"/>
      <c r="AM447" s="176"/>
      <c r="AN447" s="176"/>
      <c r="AO447" s="176"/>
      <c r="AP447" s="176"/>
      <c r="AQ447" s="176"/>
      <c r="AR447" s="176"/>
      <c r="AS447" s="176"/>
      <c r="AT447" s="176"/>
    </row>
    <row r="448" spans="1:46" x14ac:dyDescent="0.25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6"/>
      <c r="AT448" s="176"/>
    </row>
    <row r="449" spans="1:46" x14ac:dyDescent="0.25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6"/>
      <c r="AT449" s="176"/>
    </row>
    <row r="450" spans="1:46" x14ac:dyDescent="0.25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6"/>
      <c r="AT450" s="176"/>
    </row>
    <row r="451" spans="1:46" x14ac:dyDescent="0.25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6"/>
      <c r="AT451" s="176"/>
    </row>
    <row r="452" spans="1:46" x14ac:dyDescent="0.25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6"/>
      <c r="AT452" s="176"/>
    </row>
    <row r="453" spans="1:46" x14ac:dyDescent="0.25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76"/>
      <c r="AT453" s="176"/>
    </row>
    <row r="454" spans="1:46" x14ac:dyDescent="0.25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76"/>
      <c r="AT454" s="176"/>
    </row>
    <row r="455" spans="1:46" x14ac:dyDescent="0.25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76"/>
      <c r="AT455" s="176"/>
    </row>
    <row r="456" spans="1:46" x14ac:dyDescent="0.25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6"/>
      <c r="AT456" s="176"/>
    </row>
    <row r="457" spans="1:46" x14ac:dyDescent="0.25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6"/>
      <c r="AT457" s="176"/>
    </row>
    <row r="458" spans="1:46" x14ac:dyDescent="0.25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6"/>
      <c r="AT458" s="176"/>
    </row>
    <row r="459" spans="1:46" x14ac:dyDescent="0.25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6"/>
      <c r="AT459" s="176"/>
    </row>
    <row r="460" spans="1:46" x14ac:dyDescent="0.25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6"/>
      <c r="AT460" s="176"/>
    </row>
    <row r="461" spans="1:46" x14ac:dyDescent="0.25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76"/>
      <c r="AT461" s="176"/>
    </row>
    <row r="462" spans="1:46" x14ac:dyDescent="0.25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76"/>
      <c r="AT462" s="176"/>
    </row>
    <row r="463" spans="1:46" x14ac:dyDescent="0.25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76"/>
      <c r="AT463" s="176"/>
    </row>
    <row r="464" spans="1:46" x14ac:dyDescent="0.25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76"/>
      <c r="AT464" s="176"/>
    </row>
    <row r="465" spans="1:46" x14ac:dyDescent="0.25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6"/>
      <c r="AT465" s="176"/>
    </row>
    <row r="466" spans="1:46" x14ac:dyDescent="0.25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6"/>
      <c r="AT466" s="176"/>
    </row>
    <row r="467" spans="1:46" x14ac:dyDescent="0.25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6"/>
      <c r="AT467" s="176"/>
    </row>
    <row r="468" spans="1:46" x14ac:dyDescent="0.25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6"/>
      <c r="AT468" s="176"/>
    </row>
    <row r="469" spans="1:46" x14ac:dyDescent="0.25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6"/>
      <c r="AT469" s="176"/>
    </row>
    <row r="470" spans="1:46" x14ac:dyDescent="0.25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</row>
    <row r="471" spans="1:46" x14ac:dyDescent="0.25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76"/>
      <c r="AT471" s="176"/>
    </row>
    <row r="472" spans="1:46" x14ac:dyDescent="0.25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76"/>
      <c r="AT472" s="176"/>
    </row>
    <row r="473" spans="1:46" x14ac:dyDescent="0.25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  <c r="AE473" s="176"/>
      <c r="AF473" s="176"/>
      <c r="AG473" s="176"/>
      <c r="AH473" s="176"/>
      <c r="AI473" s="176"/>
      <c r="AJ473" s="176"/>
      <c r="AK473" s="176"/>
      <c r="AL473" s="176"/>
      <c r="AM473" s="176"/>
      <c r="AN473" s="176"/>
      <c r="AO473" s="176"/>
      <c r="AP473" s="176"/>
      <c r="AQ473" s="176"/>
      <c r="AR473" s="176"/>
      <c r="AS473" s="176"/>
      <c r="AT473" s="176"/>
    </row>
    <row r="474" spans="1:46" x14ac:dyDescent="0.25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6"/>
      <c r="AT474" s="176"/>
    </row>
    <row r="475" spans="1:46" x14ac:dyDescent="0.25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6"/>
      <c r="AT475" s="176"/>
    </row>
    <row r="476" spans="1:46" x14ac:dyDescent="0.25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6"/>
      <c r="AT476" s="176"/>
    </row>
    <row r="477" spans="1:46" x14ac:dyDescent="0.25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</row>
    <row r="478" spans="1:46" x14ac:dyDescent="0.25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6"/>
      <c r="AT478" s="176"/>
    </row>
    <row r="479" spans="1:46" x14ac:dyDescent="0.25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  <c r="AI479" s="176"/>
      <c r="AJ479" s="176"/>
      <c r="AK479" s="176"/>
      <c r="AL479" s="176"/>
      <c r="AM479" s="176"/>
      <c r="AN479" s="176"/>
      <c r="AO479" s="176"/>
      <c r="AP479" s="176"/>
      <c r="AQ479" s="176"/>
      <c r="AR479" s="176"/>
      <c r="AS479" s="176"/>
      <c r="AT479" s="176"/>
    </row>
    <row r="480" spans="1:46" x14ac:dyDescent="0.25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  <c r="AI480" s="176"/>
      <c r="AJ480" s="176"/>
      <c r="AK480" s="176"/>
      <c r="AL480" s="176"/>
      <c r="AM480" s="176"/>
      <c r="AN480" s="176"/>
      <c r="AO480" s="176"/>
      <c r="AP480" s="176"/>
      <c r="AQ480" s="176"/>
      <c r="AR480" s="176"/>
      <c r="AS480" s="176"/>
      <c r="AT480" s="176"/>
    </row>
    <row r="481" spans="1:46" x14ac:dyDescent="0.25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  <c r="AI481" s="176"/>
      <c r="AJ481" s="176"/>
      <c r="AK481" s="176"/>
      <c r="AL481" s="176"/>
      <c r="AM481" s="176"/>
      <c r="AN481" s="176"/>
      <c r="AO481" s="176"/>
      <c r="AP481" s="176"/>
      <c r="AQ481" s="176"/>
      <c r="AR481" s="176"/>
      <c r="AS481" s="176"/>
      <c r="AT481" s="176"/>
    </row>
    <row r="482" spans="1:46" x14ac:dyDescent="0.25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  <c r="AI482" s="176"/>
      <c r="AJ482" s="176"/>
      <c r="AK482" s="176"/>
      <c r="AL482" s="176"/>
      <c r="AM482" s="176"/>
      <c r="AN482" s="176"/>
      <c r="AO482" s="176"/>
      <c r="AP482" s="176"/>
      <c r="AQ482" s="176"/>
      <c r="AR482" s="176"/>
      <c r="AS482" s="176"/>
      <c r="AT482" s="176"/>
    </row>
    <row r="483" spans="1:46" x14ac:dyDescent="0.25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  <c r="AI483" s="176"/>
      <c r="AJ483" s="176"/>
      <c r="AK483" s="176"/>
      <c r="AL483" s="176"/>
      <c r="AM483" s="176"/>
      <c r="AN483" s="176"/>
      <c r="AO483" s="176"/>
      <c r="AP483" s="176"/>
      <c r="AQ483" s="176"/>
      <c r="AR483" s="176"/>
      <c r="AS483" s="176"/>
      <c r="AT483" s="176"/>
    </row>
    <row r="484" spans="1:46" x14ac:dyDescent="0.25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  <c r="AI484" s="176"/>
      <c r="AJ484" s="176"/>
      <c r="AK484" s="176"/>
      <c r="AL484" s="176"/>
      <c r="AM484" s="176"/>
      <c r="AN484" s="176"/>
      <c r="AO484" s="176"/>
      <c r="AP484" s="176"/>
      <c r="AQ484" s="176"/>
      <c r="AR484" s="176"/>
      <c r="AS484" s="176"/>
      <c r="AT484" s="176"/>
    </row>
    <row r="485" spans="1:46" x14ac:dyDescent="0.25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  <c r="AI485" s="176"/>
      <c r="AJ485" s="176"/>
      <c r="AK485" s="176"/>
      <c r="AL485" s="176"/>
      <c r="AM485" s="176"/>
      <c r="AN485" s="176"/>
      <c r="AO485" s="176"/>
      <c r="AP485" s="176"/>
      <c r="AQ485" s="176"/>
      <c r="AR485" s="176"/>
      <c r="AS485" s="176"/>
      <c r="AT485" s="176"/>
    </row>
    <row r="486" spans="1:46" x14ac:dyDescent="0.25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6"/>
      <c r="AT486" s="176"/>
    </row>
    <row r="487" spans="1:46" x14ac:dyDescent="0.25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6"/>
      <c r="AT487" s="176"/>
    </row>
    <row r="488" spans="1:46" x14ac:dyDescent="0.25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6"/>
      <c r="AT488" s="176"/>
    </row>
    <row r="489" spans="1:46" x14ac:dyDescent="0.25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6"/>
      <c r="AT489" s="176"/>
    </row>
    <row r="490" spans="1:46" x14ac:dyDescent="0.25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6"/>
      <c r="AT490" s="176"/>
    </row>
    <row r="491" spans="1:46" x14ac:dyDescent="0.25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6"/>
      <c r="AT491" s="176"/>
    </row>
    <row r="492" spans="1:46" x14ac:dyDescent="0.25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6"/>
      <c r="AT492" s="176"/>
    </row>
    <row r="493" spans="1:46" x14ac:dyDescent="0.25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6"/>
      <c r="AT493" s="176"/>
    </row>
    <row r="494" spans="1:46" x14ac:dyDescent="0.25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6"/>
      <c r="AT494" s="176"/>
    </row>
    <row r="495" spans="1:46" x14ac:dyDescent="0.25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6"/>
      <c r="AT495" s="176"/>
    </row>
    <row r="496" spans="1:46" x14ac:dyDescent="0.25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6"/>
      <c r="AT496" s="176"/>
    </row>
    <row r="497" spans="1:46" x14ac:dyDescent="0.25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6"/>
      <c r="AT497" s="176"/>
    </row>
    <row r="498" spans="1:46" x14ac:dyDescent="0.25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6"/>
      <c r="AT498" s="176"/>
    </row>
    <row r="499" spans="1:46" x14ac:dyDescent="0.25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6"/>
      <c r="AT499" s="176"/>
    </row>
    <row r="500" spans="1:46" x14ac:dyDescent="0.25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6"/>
      <c r="AT500" s="176"/>
    </row>
    <row r="501" spans="1:46" x14ac:dyDescent="0.25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  <c r="AI501" s="176"/>
      <c r="AJ501" s="176"/>
      <c r="AK501" s="176"/>
      <c r="AL501" s="176"/>
      <c r="AM501" s="176"/>
      <c r="AN501" s="176"/>
      <c r="AO501" s="176"/>
      <c r="AP501" s="176"/>
      <c r="AQ501" s="176"/>
      <c r="AR501" s="176"/>
      <c r="AS501" s="176"/>
      <c r="AT501" s="176"/>
    </row>
    <row r="502" spans="1:46" x14ac:dyDescent="0.25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  <c r="AE502" s="176"/>
      <c r="AF502" s="176"/>
      <c r="AG502" s="176"/>
      <c r="AH502" s="176"/>
      <c r="AI502" s="176"/>
      <c r="AJ502" s="176"/>
      <c r="AK502" s="176"/>
      <c r="AL502" s="176"/>
      <c r="AM502" s="176"/>
      <c r="AN502" s="176"/>
      <c r="AO502" s="176"/>
      <c r="AP502" s="176"/>
      <c r="AQ502" s="176"/>
      <c r="AR502" s="176"/>
      <c r="AS502" s="176"/>
      <c r="AT502" s="176"/>
    </row>
    <row r="503" spans="1:46" x14ac:dyDescent="0.25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176"/>
      <c r="AF503" s="176"/>
      <c r="AG503" s="176"/>
      <c r="AH503" s="176"/>
      <c r="AI503" s="176"/>
      <c r="AJ503" s="176"/>
      <c r="AK503" s="176"/>
      <c r="AL503" s="176"/>
      <c r="AM503" s="176"/>
      <c r="AN503" s="176"/>
      <c r="AO503" s="176"/>
      <c r="AP503" s="176"/>
      <c r="AQ503" s="176"/>
      <c r="AR503" s="176"/>
      <c r="AS503" s="176"/>
      <c r="AT503" s="176"/>
    </row>
    <row r="504" spans="1:46" x14ac:dyDescent="0.25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176"/>
      <c r="AF504" s="176"/>
      <c r="AG504" s="176"/>
      <c r="AH504" s="176"/>
      <c r="AI504" s="176"/>
      <c r="AJ504" s="176"/>
      <c r="AK504" s="176"/>
      <c r="AL504" s="176"/>
      <c r="AM504" s="176"/>
      <c r="AN504" s="176"/>
      <c r="AO504" s="176"/>
      <c r="AP504" s="176"/>
      <c r="AQ504" s="176"/>
      <c r="AR504" s="176"/>
      <c r="AS504" s="176"/>
      <c r="AT504" s="176"/>
    </row>
    <row r="505" spans="1:46" x14ac:dyDescent="0.25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  <c r="AI505" s="176"/>
      <c r="AJ505" s="176"/>
      <c r="AK505" s="176"/>
      <c r="AL505" s="176"/>
      <c r="AM505" s="176"/>
      <c r="AN505" s="176"/>
      <c r="AO505" s="176"/>
      <c r="AP505" s="176"/>
      <c r="AQ505" s="176"/>
      <c r="AR505" s="176"/>
      <c r="AS505" s="176"/>
      <c r="AT505" s="176"/>
    </row>
    <row r="506" spans="1:46" x14ac:dyDescent="0.25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  <c r="AI506" s="176"/>
      <c r="AJ506" s="176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</row>
    <row r="507" spans="1:46" x14ac:dyDescent="0.25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  <c r="AI507" s="176"/>
      <c r="AJ507" s="176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</row>
    <row r="508" spans="1:46" x14ac:dyDescent="0.25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  <c r="AI508" s="176"/>
      <c r="AJ508" s="176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</row>
    <row r="509" spans="1:46" x14ac:dyDescent="0.25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  <c r="AI509" s="176"/>
      <c r="AJ509" s="176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</row>
    <row r="510" spans="1:46" x14ac:dyDescent="0.25">
      <c r="A510" s="176"/>
      <c r="B510" s="176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</row>
    <row r="511" spans="1:46" x14ac:dyDescent="0.25">
      <c r="A511" s="176"/>
      <c r="B511" s="176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</row>
    <row r="512" spans="1:46" x14ac:dyDescent="0.25">
      <c r="A512" s="176"/>
      <c r="B512" s="176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</row>
    <row r="513" spans="1:46" x14ac:dyDescent="0.25">
      <c r="A513" s="176"/>
      <c r="B513" s="176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6"/>
      <c r="AT513" s="176"/>
    </row>
    <row r="514" spans="1:46" x14ac:dyDescent="0.25">
      <c r="A514" s="176"/>
      <c r="B514" s="176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6"/>
      <c r="AT514" s="176"/>
    </row>
    <row r="515" spans="1:46" x14ac:dyDescent="0.25">
      <c r="A515" s="176"/>
      <c r="B515" s="176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6"/>
      <c r="AT515" s="176"/>
    </row>
    <row r="516" spans="1:46" x14ac:dyDescent="0.25">
      <c r="A516" s="176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6"/>
      <c r="AT516" s="176"/>
    </row>
    <row r="517" spans="1:46" x14ac:dyDescent="0.25">
      <c r="A517" s="176"/>
      <c r="B517" s="176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6"/>
      <c r="AT517" s="176"/>
    </row>
    <row r="518" spans="1:46" x14ac:dyDescent="0.25">
      <c r="A518" s="176"/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6"/>
      <c r="AT518" s="176"/>
    </row>
    <row r="519" spans="1:46" x14ac:dyDescent="0.25">
      <c r="A519" s="176"/>
      <c r="B519" s="176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6"/>
      <c r="AT519" s="176"/>
    </row>
    <row r="520" spans="1:46" x14ac:dyDescent="0.25">
      <c r="A520" s="176"/>
      <c r="B520" s="176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6"/>
      <c r="AT520" s="176"/>
    </row>
    <row r="521" spans="1:46" x14ac:dyDescent="0.25">
      <c r="A521" s="176"/>
      <c r="B521" s="176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6"/>
      <c r="AT521" s="176"/>
    </row>
    <row r="522" spans="1:46" x14ac:dyDescent="0.25">
      <c r="A522" s="176"/>
      <c r="B522" s="176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6"/>
      <c r="AT522" s="176"/>
    </row>
    <row r="523" spans="1:46" x14ac:dyDescent="0.25">
      <c r="A523" s="176"/>
      <c r="B523" s="176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6"/>
      <c r="AT523" s="176"/>
    </row>
    <row r="524" spans="1:46" x14ac:dyDescent="0.25">
      <c r="A524" s="176"/>
      <c r="B524" s="176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6"/>
      <c r="AT524" s="176"/>
    </row>
    <row r="525" spans="1:46" x14ac:dyDescent="0.25">
      <c r="A525" s="176"/>
      <c r="B525" s="176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  <c r="AE525" s="176"/>
      <c r="AF525" s="176"/>
      <c r="AG525" s="176"/>
      <c r="AH525" s="176"/>
      <c r="AI525" s="176"/>
      <c r="AJ525" s="176"/>
      <c r="AK525" s="176"/>
      <c r="AL525" s="176"/>
      <c r="AM525" s="176"/>
      <c r="AN525" s="176"/>
      <c r="AO525" s="176"/>
      <c r="AP525" s="176"/>
      <c r="AQ525" s="176"/>
      <c r="AR525" s="176"/>
      <c r="AS525" s="176"/>
      <c r="AT525" s="176"/>
    </row>
    <row r="526" spans="1:46" x14ac:dyDescent="0.25">
      <c r="A526" s="176"/>
      <c r="B526" s="176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  <c r="AE526" s="176"/>
      <c r="AF526" s="176"/>
      <c r="AG526" s="176"/>
      <c r="AH526" s="176"/>
      <c r="AI526" s="176"/>
      <c r="AJ526" s="176"/>
      <c r="AK526" s="176"/>
      <c r="AL526" s="176"/>
      <c r="AM526" s="176"/>
      <c r="AN526" s="176"/>
      <c r="AO526" s="176"/>
      <c r="AP526" s="176"/>
      <c r="AQ526" s="176"/>
      <c r="AR526" s="176"/>
      <c r="AS526" s="176"/>
      <c r="AT526" s="176"/>
    </row>
    <row r="527" spans="1:46" x14ac:dyDescent="0.25">
      <c r="A527" s="176"/>
      <c r="B527" s="176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  <c r="AE527" s="176"/>
      <c r="AF527" s="176"/>
      <c r="AG527" s="176"/>
      <c r="AH527" s="176"/>
      <c r="AI527" s="176"/>
      <c r="AJ527" s="176"/>
      <c r="AK527" s="176"/>
      <c r="AL527" s="176"/>
      <c r="AM527" s="176"/>
      <c r="AN527" s="176"/>
      <c r="AO527" s="176"/>
      <c r="AP527" s="176"/>
      <c r="AQ527" s="176"/>
      <c r="AR527" s="176"/>
      <c r="AS527" s="176"/>
      <c r="AT527" s="176"/>
    </row>
    <row r="528" spans="1:46" x14ac:dyDescent="0.25">
      <c r="A528" s="176"/>
      <c r="B528" s="176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  <c r="AI528" s="176"/>
      <c r="AJ528" s="176"/>
      <c r="AK528" s="176"/>
      <c r="AL528" s="176"/>
      <c r="AM528" s="176"/>
      <c r="AN528" s="176"/>
      <c r="AO528" s="176"/>
      <c r="AP528" s="176"/>
      <c r="AQ528" s="176"/>
      <c r="AR528" s="176"/>
      <c r="AS528" s="176"/>
      <c r="AT528" s="176"/>
    </row>
    <row r="529" spans="1:46" x14ac:dyDescent="0.25">
      <c r="A529" s="176"/>
      <c r="B529" s="176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  <c r="AI529" s="176"/>
      <c r="AJ529" s="176"/>
      <c r="AK529" s="176"/>
      <c r="AL529" s="176"/>
      <c r="AM529" s="176"/>
      <c r="AN529" s="176"/>
      <c r="AO529" s="176"/>
      <c r="AP529" s="176"/>
      <c r="AQ529" s="176"/>
      <c r="AR529" s="176"/>
      <c r="AS529" s="176"/>
      <c r="AT529" s="176"/>
    </row>
    <row r="530" spans="1:46" x14ac:dyDescent="0.25">
      <c r="A530" s="176"/>
      <c r="B530" s="176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  <c r="AI530" s="176"/>
      <c r="AJ530" s="176"/>
      <c r="AK530" s="176"/>
      <c r="AL530" s="176"/>
      <c r="AM530" s="176"/>
      <c r="AN530" s="176"/>
      <c r="AO530" s="176"/>
      <c r="AP530" s="176"/>
      <c r="AQ530" s="176"/>
      <c r="AR530" s="176"/>
      <c r="AS530" s="176"/>
      <c r="AT530" s="176"/>
    </row>
    <row r="531" spans="1:46" x14ac:dyDescent="0.25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6"/>
      <c r="AT531" s="176"/>
    </row>
    <row r="532" spans="1:46" x14ac:dyDescent="0.25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6"/>
      <c r="AT532" s="176"/>
    </row>
    <row r="533" spans="1:46" x14ac:dyDescent="0.25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6"/>
      <c r="AT533" s="176"/>
    </row>
    <row r="534" spans="1:46" x14ac:dyDescent="0.25">
      <c r="A534" s="176"/>
      <c r="B534" s="176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6"/>
      <c r="AT534" s="176"/>
    </row>
    <row r="535" spans="1:46" x14ac:dyDescent="0.25">
      <c r="A535" s="176"/>
      <c r="B535" s="176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6"/>
      <c r="AT535" s="176"/>
    </row>
    <row r="536" spans="1:46" x14ac:dyDescent="0.25">
      <c r="A536" s="176"/>
      <c r="B536" s="176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6"/>
      <c r="AT536" s="176"/>
    </row>
    <row r="537" spans="1:46" x14ac:dyDescent="0.25">
      <c r="A537" s="176"/>
      <c r="B537" s="176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  <c r="AI537" s="176"/>
      <c r="AJ537" s="176"/>
      <c r="AK537" s="176"/>
      <c r="AL537" s="176"/>
      <c r="AM537" s="176"/>
      <c r="AN537" s="176"/>
      <c r="AO537" s="176"/>
      <c r="AP537" s="176"/>
      <c r="AQ537" s="176"/>
      <c r="AR537" s="176"/>
      <c r="AS537" s="176"/>
      <c r="AT537" s="176"/>
    </row>
    <row r="538" spans="1:46" x14ac:dyDescent="0.25">
      <c r="A538" s="176"/>
      <c r="B538" s="176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  <c r="AI538" s="176"/>
      <c r="AJ538" s="176"/>
      <c r="AK538" s="176"/>
      <c r="AL538" s="176"/>
      <c r="AM538" s="176"/>
      <c r="AN538" s="176"/>
      <c r="AO538" s="176"/>
      <c r="AP538" s="176"/>
      <c r="AQ538" s="176"/>
      <c r="AR538" s="176"/>
      <c r="AS538" s="176"/>
      <c r="AT538" s="176"/>
    </row>
    <row r="539" spans="1:46" x14ac:dyDescent="0.25">
      <c r="A539" s="176"/>
      <c r="B539" s="176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  <c r="AI539" s="176"/>
      <c r="AJ539" s="176"/>
      <c r="AK539" s="176"/>
      <c r="AL539" s="176"/>
      <c r="AM539" s="176"/>
      <c r="AN539" s="176"/>
      <c r="AO539" s="176"/>
      <c r="AP539" s="176"/>
      <c r="AQ539" s="176"/>
      <c r="AR539" s="176"/>
      <c r="AS539" s="176"/>
      <c r="AT539" s="176"/>
    </row>
    <row r="540" spans="1:46" x14ac:dyDescent="0.25">
      <c r="A540" s="176"/>
      <c r="B540" s="176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  <c r="AI540" s="176"/>
      <c r="AJ540" s="176"/>
      <c r="AK540" s="176"/>
      <c r="AL540" s="176"/>
      <c r="AM540" s="176"/>
      <c r="AN540" s="176"/>
      <c r="AO540" s="176"/>
      <c r="AP540" s="176"/>
      <c r="AQ540" s="176"/>
      <c r="AR540" s="176"/>
      <c r="AS540" s="176"/>
      <c r="AT540" s="176"/>
    </row>
    <row r="541" spans="1:46" x14ac:dyDescent="0.25">
      <c r="A541" s="176"/>
      <c r="B541" s="176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  <c r="AI541" s="176"/>
      <c r="AJ541" s="176"/>
      <c r="AK541" s="176"/>
      <c r="AL541" s="176"/>
      <c r="AM541" s="176"/>
      <c r="AN541" s="176"/>
      <c r="AO541" s="176"/>
      <c r="AP541" s="176"/>
      <c r="AQ541" s="176"/>
      <c r="AR541" s="176"/>
      <c r="AS541" s="176"/>
      <c r="AT541" s="176"/>
    </row>
    <row r="542" spans="1:46" x14ac:dyDescent="0.25">
      <c r="A542" s="176"/>
      <c r="B542" s="176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  <c r="AI542" s="176"/>
      <c r="AJ542" s="176"/>
      <c r="AK542" s="176"/>
      <c r="AL542" s="176"/>
      <c r="AM542" s="176"/>
      <c r="AN542" s="176"/>
      <c r="AO542" s="176"/>
      <c r="AP542" s="176"/>
      <c r="AQ542" s="176"/>
      <c r="AR542" s="176"/>
      <c r="AS542" s="176"/>
      <c r="AT542" s="176"/>
    </row>
    <row r="543" spans="1:46" x14ac:dyDescent="0.25">
      <c r="A543" s="176"/>
      <c r="B543" s="176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  <c r="AI543" s="176"/>
      <c r="AJ543" s="176"/>
      <c r="AK543" s="176"/>
      <c r="AL543" s="176"/>
      <c r="AM543" s="176"/>
      <c r="AN543" s="176"/>
      <c r="AO543" s="176"/>
      <c r="AP543" s="176"/>
      <c r="AQ543" s="176"/>
      <c r="AR543" s="176"/>
      <c r="AS543" s="176"/>
      <c r="AT543" s="176"/>
    </row>
    <row r="544" spans="1:46" x14ac:dyDescent="0.25">
      <c r="A544" s="176"/>
      <c r="B544" s="176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76"/>
      <c r="AC544" s="176"/>
      <c r="AD544" s="176"/>
      <c r="AE544" s="176"/>
      <c r="AF544" s="176"/>
      <c r="AG544" s="176"/>
      <c r="AH544" s="176"/>
      <c r="AI544" s="176"/>
      <c r="AJ544" s="176"/>
      <c r="AK544" s="176"/>
      <c r="AL544" s="176"/>
      <c r="AM544" s="176"/>
      <c r="AN544" s="176"/>
      <c r="AO544" s="176"/>
      <c r="AP544" s="176"/>
      <c r="AQ544" s="176"/>
      <c r="AR544" s="176"/>
      <c r="AS544" s="176"/>
      <c r="AT544" s="176"/>
    </row>
    <row r="545" spans="1:46" x14ac:dyDescent="0.25">
      <c r="A545" s="176"/>
      <c r="B545" s="176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76"/>
      <c r="AC545" s="176"/>
      <c r="AD545" s="176"/>
      <c r="AE545" s="176"/>
      <c r="AF545" s="176"/>
      <c r="AG545" s="176"/>
      <c r="AH545" s="176"/>
      <c r="AI545" s="176"/>
      <c r="AJ545" s="176"/>
      <c r="AK545" s="176"/>
      <c r="AL545" s="176"/>
      <c r="AM545" s="176"/>
      <c r="AN545" s="176"/>
      <c r="AO545" s="176"/>
      <c r="AP545" s="176"/>
      <c r="AQ545" s="176"/>
      <c r="AR545" s="176"/>
      <c r="AS545" s="176"/>
      <c r="AT545" s="176"/>
    </row>
    <row r="546" spans="1:46" x14ac:dyDescent="0.25">
      <c r="A546" s="176"/>
      <c r="B546" s="176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  <c r="AI546" s="176"/>
      <c r="AJ546" s="176"/>
      <c r="AK546" s="176"/>
      <c r="AL546" s="176"/>
      <c r="AM546" s="176"/>
      <c r="AN546" s="176"/>
      <c r="AO546" s="176"/>
      <c r="AP546" s="176"/>
      <c r="AQ546" s="176"/>
      <c r="AR546" s="176"/>
      <c r="AS546" s="176"/>
      <c r="AT546" s="176"/>
    </row>
    <row r="547" spans="1:46" x14ac:dyDescent="0.25">
      <c r="A547" s="176"/>
      <c r="B547" s="176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  <c r="AI547" s="176"/>
      <c r="AJ547" s="176"/>
      <c r="AK547" s="176"/>
      <c r="AL547" s="176"/>
      <c r="AM547" s="176"/>
      <c r="AN547" s="176"/>
      <c r="AO547" s="176"/>
      <c r="AP547" s="176"/>
      <c r="AQ547" s="176"/>
      <c r="AR547" s="176"/>
      <c r="AS547" s="176"/>
      <c r="AT547" s="176"/>
    </row>
    <row r="548" spans="1:46" x14ac:dyDescent="0.25">
      <c r="A548" s="176"/>
      <c r="B548" s="176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  <c r="AI548" s="176"/>
      <c r="AJ548" s="176"/>
      <c r="AK548" s="176"/>
      <c r="AL548" s="176"/>
      <c r="AM548" s="176"/>
      <c r="AN548" s="176"/>
      <c r="AO548" s="176"/>
      <c r="AP548" s="176"/>
      <c r="AQ548" s="176"/>
      <c r="AR548" s="176"/>
      <c r="AS548" s="176"/>
      <c r="AT548" s="176"/>
    </row>
    <row r="549" spans="1:46" x14ac:dyDescent="0.25">
      <c r="A549" s="176"/>
      <c r="B549" s="176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  <c r="AI549" s="176"/>
      <c r="AJ549" s="176"/>
      <c r="AK549" s="176"/>
      <c r="AL549" s="176"/>
      <c r="AM549" s="176"/>
      <c r="AN549" s="176"/>
      <c r="AO549" s="176"/>
      <c r="AP549" s="176"/>
      <c r="AQ549" s="176"/>
      <c r="AR549" s="176"/>
      <c r="AS549" s="176"/>
      <c r="AT549" s="176"/>
    </row>
    <row r="550" spans="1:46" x14ac:dyDescent="0.25">
      <c r="A550" s="176"/>
      <c r="B550" s="176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  <c r="AI550" s="176"/>
      <c r="AJ550" s="176"/>
      <c r="AK550" s="176"/>
      <c r="AL550" s="176"/>
      <c r="AM550" s="176"/>
      <c r="AN550" s="176"/>
      <c r="AO550" s="176"/>
      <c r="AP550" s="176"/>
      <c r="AQ550" s="176"/>
      <c r="AR550" s="176"/>
      <c r="AS550" s="176"/>
      <c r="AT550" s="176"/>
    </row>
    <row r="551" spans="1:46" x14ac:dyDescent="0.25">
      <c r="A551" s="176"/>
      <c r="B551" s="176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  <c r="AI551" s="176"/>
      <c r="AJ551" s="176"/>
      <c r="AK551" s="176"/>
      <c r="AL551" s="176"/>
      <c r="AM551" s="176"/>
      <c r="AN551" s="176"/>
      <c r="AO551" s="176"/>
      <c r="AP551" s="176"/>
      <c r="AQ551" s="176"/>
      <c r="AR551" s="176"/>
      <c r="AS551" s="176"/>
      <c r="AT551" s="176"/>
    </row>
    <row r="552" spans="1:46" x14ac:dyDescent="0.25">
      <c r="A552" s="176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</row>
    <row r="553" spans="1:46" x14ac:dyDescent="0.25">
      <c r="A553" s="176"/>
      <c r="B553" s="176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</row>
    <row r="554" spans="1:46" x14ac:dyDescent="0.25">
      <c r="A554" s="176"/>
      <c r="B554" s="176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</row>
    <row r="555" spans="1:46" x14ac:dyDescent="0.25">
      <c r="A555" s="176"/>
      <c r="B555" s="176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</row>
    <row r="556" spans="1:46" x14ac:dyDescent="0.25">
      <c r="A556" s="176"/>
      <c r="B556" s="176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</row>
    <row r="557" spans="1:46" x14ac:dyDescent="0.25">
      <c r="A557" s="176"/>
      <c r="B557" s="176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</row>
    <row r="558" spans="1:46" x14ac:dyDescent="0.25">
      <c r="A558" s="176"/>
      <c r="B558" s="176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</row>
    <row r="559" spans="1:46" x14ac:dyDescent="0.25">
      <c r="A559" s="176"/>
      <c r="B559" s="176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</row>
    <row r="560" spans="1:46" x14ac:dyDescent="0.25">
      <c r="A560" s="176"/>
      <c r="B560" s="176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</row>
    <row r="561" spans="1:13" x14ac:dyDescent="0.25">
      <c r="A561" s="176"/>
      <c r="B561" s="176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</row>
    <row r="562" spans="1:13" x14ac:dyDescent="0.25">
      <c r="A562" s="176"/>
      <c r="B562" s="176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</row>
    <row r="563" spans="1:13" x14ac:dyDescent="0.25">
      <c r="A563" s="176"/>
      <c r="B563" s="176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</row>
    <row r="564" spans="1:13" x14ac:dyDescent="0.25">
      <c r="A564" s="176"/>
      <c r="B564" s="176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</row>
    <row r="565" spans="1:13" x14ac:dyDescent="0.25">
      <c r="A565" s="176"/>
      <c r="B565" s="176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</row>
    <row r="566" spans="1:13" x14ac:dyDescent="0.25">
      <c r="A566" s="176"/>
      <c r="B566" s="176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</row>
    <row r="567" spans="1:13" x14ac:dyDescent="0.25">
      <c r="A567" s="176"/>
      <c r="B567" s="176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</row>
    <row r="568" spans="1:13" x14ac:dyDescent="0.25">
      <c r="A568" s="176"/>
      <c r="B568" s="176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</row>
    <row r="569" spans="1:13" x14ac:dyDescent="0.25">
      <c r="A569" s="176"/>
      <c r="B569" s="176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</row>
    <row r="570" spans="1:13" x14ac:dyDescent="0.25">
      <c r="A570" s="176"/>
      <c r="B570" s="176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</row>
    <row r="571" spans="1:13" x14ac:dyDescent="0.25">
      <c r="A571" s="176"/>
      <c r="B571" s="176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</row>
    <row r="572" spans="1:13" x14ac:dyDescent="0.25">
      <c r="A572" s="176"/>
      <c r="B572" s="176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</row>
    <row r="573" spans="1:13" x14ac:dyDescent="0.25">
      <c r="A573" s="176"/>
      <c r="B573" s="176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</row>
    <row r="574" spans="1:13" x14ac:dyDescent="0.25">
      <c r="A574" s="176"/>
      <c r="B574" s="176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</row>
    <row r="575" spans="1:13" x14ac:dyDescent="0.25">
      <c r="A575" s="176"/>
      <c r="B575" s="176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</row>
    <row r="576" spans="1:13" x14ac:dyDescent="0.25">
      <c r="A576" s="176"/>
      <c r="B576" s="176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</row>
    <row r="577" spans="1:13" x14ac:dyDescent="0.25">
      <c r="A577" s="176"/>
      <c r="B577" s="176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</row>
    <row r="578" spans="1:13" x14ac:dyDescent="0.25">
      <c r="A578" s="176"/>
      <c r="B578" s="176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</row>
    <row r="579" spans="1:13" x14ac:dyDescent="0.25">
      <c r="A579" s="176"/>
      <c r="B579" s="176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</row>
    <row r="580" spans="1:13" x14ac:dyDescent="0.25">
      <c r="A580" s="176"/>
      <c r="B580" s="176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</row>
    <row r="581" spans="1:13" x14ac:dyDescent="0.25">
      <c r="A581" s="176"/>
      <c r="B581" s="176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</row>
    <row r="582" spans="1:13" x14ac:dyDescent="0.25">
      <c r="A582" s="176"/>
      <c r="B582" s="176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</row>
    <row r="583" spans="1:13" x14ac:dyDescent="0.25">
      <c r="A583" s="176"/>
      <c r="B583" s="176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</row>
    <row r="584" spans="1:13" x14ac:dyDescent="0.25">
      <c r="A584" s="176"/>
      <c r="B584" s="176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</row>
    <row r="585" spans="1:13" x14ac:dyDescent="0.25">
      <c r="A585" s="176"/>
      <c r="B585" s="176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</row>
    <row r="586" spans="1:13" x14ac:dyDescent="0.25">
      <c r="A586" s="176"/>
      <c r="B586" s="176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</row>
    <row r="587" spans="1:13" x14ac:dyDescent="0.25">
      <c r="A587" s="176"/>
      <c r="B587" s="176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</row>
    <row r="588" spans="1:13" x14ac:dyDescent="0.25">
      <c r="A588" s="176"/>
      <c r="B588" s="176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</row>
    <row r="589" spans="1:13" x14ac:dyDescent="0.25">
      <c r="A589" s="176"/>
      <c r="B589" s="176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</row>
    <row r="590" spans="1:13" x14ac:dyDescent="0.25">
      <c r="A590" s="176"/>
      <c r="B590" s="176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</row>
    <row r="591" spans="1:13" x14ac:dyDescent="0.25">
      <c r="A591" s="176"/>
      <c r="B591" s="176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</row>
    <row r="592" spans="1:13" x14ac:dyDescent="0.25">
      <c r="A592" s="176"/>
      <c r="B592" s="176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</row>
    <row r="593" spans="1:13" x14ac:dyDescent="0.25">
      <c r="A593" s="176"/>
      <c r="B593" s="176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</row>
    <row r="594" spans="1:13" x14ac:dyDescent="0.25">
      <c r="A594" s="176"/>
      <c r="B594" s="176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</row>
    <row r="595" spans="1:13" x14ac:dyDescent="0.25">
      <c r="A595" s="176"/>
      <c r="B595" s="176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</row>
    <row r="596" spans="1:13" x14ac:dyDescent="0.25">
      <c r="A596" s="176"/>
      <c r="B596" s="176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</row>
    <row r="597" spans="1:13" x14ac:dyDescent="0.25">
      <c r="A597" s="176"/>
      <c r="B597" s="176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</row>
    <row r="598" spans="1:13" x14ac:dyDescent="0.25">
      <c r="A598" s="176"/>
      <c r="B598" s="176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</row>
    <row r="599" spans="1:13" x14ac:dyDescent="0.25">
      <c r="A599" s="176"/>
      <c r="B599" s="176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</row>
    <row r="600" spans="1:13" x14ac:dyDescent="0.25">
      <c r="A600" s="176"/>
      <c r="B600" s="176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</row>
    <row r="601" spans="1:13" x14ac:dyDescent="0.25">
      <c r="A601" s="176"/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</row>
    <row r="602" spans="1:13" x14ac:dyDescent="0.25">
      <c r="A602" s="176"/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</row>
    <row r="603" spans="1:13" x14ac:dyDescent="0.25">
      <c r="A603" s="176"/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</row>
    <row r="604" spans="1:13" x14ac:dyDescent="0.25">
      <c r="A604" s="176"/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</row>
    <row r="605" spans="1:13" x14ac:dyDescent="0.25">
      <c r="A605" s="176"/>
      <c r="B605" s="176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</row>
    <row r="606" spans="1:13" x14ac:dyDescent="0.25">
      <c r="A606" s="176"/>
      <c r="B606" s="176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</row>
    <row r="607" spans="1:13" x14ac:dyDescent="0.25">
      <c r="A607" s="176"/>
      <c r="B607" s="176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</row>
    <row r="608" spans="1:13" x14ac:dyDescent="0.25">
      <c r="A608" s="176"/>
      <c r="B608" s="176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</row>
    <row r="609" spans="1:13" x14ac:dyDescent="0.25">
      <c r="A609" s="176"/>
      <c r="B609" s="176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</row>
    <row r="610" spans="1:13" x14ac:dyDescent="0.25">
      <c r="A610" s="176"/>
      <c r="B610" s="176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</row>
    <row r="611" spans="1:13" x14ac:dyDescent="0.25">
      <c r="A611" s="176"/>
      <c r="B611" s="176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</row>
    <row r="612" spans="1:13" x14ac:dyDescent="0.25">
      <c r="A612" s="176"/>
      <c r="B612" s="176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</row>
    <row r="613" spans="1:13" x14ac:dyDescent="0.25">
      <c r="A613" s="176"/>
      <c r="B613" s="176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</row>
    <row r="614" spans="1:13" x14ac:dyDescent="0.25">
      <c r="A614" s="176"/>
      <c r="B614" s="176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</row>
    <row r="615" spans="1:13" x14ac:dyDescent="0.25">
      <c r="A615" s="176"/>
      <c r="B615" s="176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</row>
    <row r="616" spans="1:13" x14ac:dyDescent="0.25">
      <c r="A616" s="176"/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</row>
    <row r="617" spans="1:13" x14ac:dyDescent="0.25">
      <c r="A617" s="176"/>
      <c r="B617" s="176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</row>
    <row r="618" spans="1:13" x14ac:dyDescent="0.25">
      <c r="A618" s="176"/>
      <c r="B618" s="176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</row>
    <row r="619" spans="1:13" x14ac:dyDescent="0.25">
      <c r="A619" s="176"/>
      <c r="B619" s="176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</row>
    <row r="620" spans="1:13" x14ac:dyDescent="0.25">
      <c r="A620" s="176"/>
      <c r="B620" s="176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</row>
    <row r="621" spans="1:13" x14ac:dyDescent="0.25">
      <c r="A621" s="176"/>
      <c r="B621" s="176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</row>
    <row r="622" spans="1:13" x14ac:dyDescent="0.25">
      <c r="A622" s="176"/>
      <c r="B622" s="176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</row>
    <row r="623" spans="1:13" x14ac:dyDescent="0.25">
      <c r="A623" s="176"/>
      <c r="B623" s="176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</row>
    <row r="624" spans="1:13" x14ac:dyDescent="0.25">
      <c r="A624" s="176"/>
      <c r="B624" s="176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</row>
    <row r="625" spans="1:13" x14ac:dyDescent="0.25">
      <c r="A625" s="176"/>
      <c r="B625" s="176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</row>
    <row r="626" spans="1:13" x14ac:dyDescent="0.25">
      <c r="A626" s="176"/>
      <c r="B626" s="176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</row>
    <row r="627" spans="1:13" x14ac:dyDescent="0.25">
      <c r="A627" s="176"/>
      <c r="B627" s="176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</row>
    <row r="628" spans="1:13" x14ac:dyDescent="0.25">
      <c r="A628" s="176"/>
      <c r="B628" s="176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</row>
    <row r="629" spans="1:13" x14ac:dyDescent="0.25">
      <c r="A629" s="176"/>
      <c r="B629" s="176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</row>
    <row r="630" spans="1:13" x14ac:dyDescent="0.25">
      <c r="A630" s="176"/>
      <c r="B630" s="176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</row>
    <row r="631" spans="1:13" x14ac:dyDescent="0.25">
      <c r="A631" s="176"/>
      <c r="B631" s="176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</row>
    <row r="632" spans="1:13" x14ac:dyDescent="0.25">
      <c r="A632" s="176"/>
      <c r="B632" s="176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</row>
    <row r="633" spans="1:13" x14ac:dyDescent="0.25">
      <c r="A633" s="176"/>
      <c r="B633" s="176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</row>
    <row r="634" spans="1:13" x14ac:dyDescent="0.25">
      <c r="A634" s="176"/>
      <c r="B634" s="176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</row>
    <row r="635" spans="1:13" x14ac:dyDescent="0.25">
      <c r="A635" s="176"/>
      <c r="B635" s="176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</row>
    <row r="636" spans="1:13" x14ac:dyDescent="0.25">
      <c r="A636" s="176"/>
      <c r="B636" s="176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</row>
    <row r="637" spans="1:13" x14ac:dyDescent="0.25">
      <c r="A637" s="176"/>
      <c r="B637" s="176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</row>
    <row r="638" spans="1:13" x14ac:dyDescent="0.25">
      <c r="A638" s="176"/>
      <c r="B638" s="176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</row>
    <row r="639" spans="1:13" x14ac:dyDescent="0.25">
      <c r="A639" s="176"/>
      <c r="B639" s="176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</row>
    <row r="640" spans="1:13" x14ac:dyDescent="0.25">
      <c r="A640" s="176"/>
      <c r="B640" s="176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</row>
    <row r="641" spans="1:13" x14ac:dyDescent="0.25">
      <c r="A641" s="176"/>
      <c r="B641" s="176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</row>
    <row r="642" spans="1:13" x14ac:dyDescent="0.25">
      <c r="A642" s="176"/>
      <c r="B642" s="176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</row>
    <row r="643" spans="1:13" x14ac:dyDescent="0.25">
      <c r="A643" s="176"/>
      <c r="B643" s="176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</row>
    <row r="644" spans="1:13" x14ac:dyDescent="0.25">
      <c r="A644" s="176"/>
      <c r="B644" s="176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</row>
    <row r="645" spans="1:13" x14ac:dyDescent="0.25">
      <c r="A645" s="176"/>
      <c r="B645" s="176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</row>
    <row r="646" spans="1:13" x14ac:dyDescent="0.25">
      <c r="A646" s="176"/>
      <c r="B646" s="176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</row>
    <row r="647" spans="1:13" x14ac:dyDescent="0.25">
      <c r="A647" s="176"/>
      <c r="B647" s="176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</row>
    <row r="648" spans="1:13" x14ac:dyDescent="0.25">
      <c r="A648" s="176"/>
      <c r="B648" s="176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</row>
    <row r="649" spans="1:13" x14ac:dyDescent="0.25">
      <c r="A649" s="176"/>
      <c r="B649" s="176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</row>
    <row r="650" spans="1:13" x14ac:dyDescent="0.25">
      <c r="A650" s="176"/>
      <c r="B650" s="176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</row>
    <row r="651" spans="1:13" x14ac:dyDescent="0.25">
      <c r="A651" s="176"/>
      <c r="B651" s="176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</row>
    <row r="652" spans="1:13" x14ac:dyDescent="0.25">
      <c r="A652" s="176"/>
      <c r="B652" s="176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</row>
    <row r="653" spans="1:13" x14ac:dyDescent="0.25">
      <c r="A653" s="176"/>
      <c r="B653" s="176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</row>
    <row r="654" spans="1:13" x14ac:dyDescent="0.25">
      <c r="A654" s="176"/>
      <c r="B654" s="176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</row>
    <row r="655" spans="1:13" x14ac:dyDescent="0.25">
      <c r="A655" s="176"/>
      <c r="B655" s="176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</row>
    <row r="656" spans="1:13" x14ac:dyDescent="0.25">
      <c r="A656" s="176"/>
      <c r="B656" s="176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</row>
    <row r="657" spans="1:13" x14ac:dyDescent="0.25">
      <c r="A657" s="176"/>
      <c r="B657" s="176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</row>
    <row r="658" spans="1:13" x14ac:dyDescent="0.25">
      <c r="A658" s="176"/>
      <c r="B658" s="176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</row>
    <row r="659" spans="1:13" x14ac:dyDescent="0.25">
      <c r="A659" s="176"/>
      <c r="B659" s="176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</row>
    <row r="660" spans="1:13" x14ac:dyDescent="0.25">
      <c r="A660" s="176"/>
      <c r="B660" s="176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</row>
    <row r="661" spans="1:13" x14ac:dyDescent="0.25">
      <c r="A661" s="176"/>
      <c r="B661" s="176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</row>
    <row r="662" spans="1:13" x14ac:dyDescent="0.25">
      <c r="A662" s="176"/>
      <c r="B662" s="176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</row>
    <row r="663" spans="1:13" x14ac:dyDescent="0.25">
      <c r="A663" s="176"/>
      <c r="B663" s="176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</row>
    <row r="664" spans="1:13" x14ac:dyDescent="0.25">
      <c r="A664" s="176"/>
      <c r="B664" s="176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</row>
    <row r="665" spans="1:13" x14ac:dyDescent="0.25">
      <c r="A665" s="176"/>
      <c r="B665" s="176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</row>
    <row r="666" spans="1:13" x14ac:dyDescent="0.25">
      <c r="A666" s="176"/>
      <c r="B666" s="176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</row>
    <row r="667" spans="1:13" x14ac:dyDescent="0.25">
      <c r="A667" s="176"/>
      <c r="B667" s="176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</row>
    <row r="668" spans="1:13" x14ac:dyDescent="0.25">
      <c r="A668" s="176"/>
      <c r="B668" s="176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</row>
    <row r="669" spans="1:13" x14ac:dyDescent="0.25">
      <c r="A669" s="176"/>
      <c r="B669" s="176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</row>
    <row r="670" spans="1:13" x14ac:dyDescent="0.25">
      <c r="A670" s="176"/>
      <c r="B670" s="176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</row>
    <row r="671" spans="1:13" x14ac:dyDescent="0.25">
      <c r="A671" s="176"/>
      <c r="B671" s="176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</row>
    <row r="672" spans="1:13" x14ac:dyDescent="0.25">
      <c r="A672" s="176"/>
      <c r="B672" s="176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</row>
    <row r="673" spans="1:13" x14ac:dyDescent="0.25">
      <c r="A673" s="176"/>
      <c r="B673" s="176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</row>
    <row r="674" spans="1:13" x14ac:dyDescent="0.25">
      <c r="A674" s="176"/>
      <c r="B674" s="176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</row>
    <row r="675" spans="1:13" x14ac:dyDescent="0.25">
      <c r="A675" s="176"/>
      <c r="B675" s="176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</row>
    <row r="676" spans="1:13" x14ac:dyDescent="0.25">
      <c r="A676" s="176"/>
      <c r="B676" s="176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</row>
    <row r="677" spans="1:13" x14ac:dyDescent="0.25">
      <c r="A677" s="176"/>
      <c r="B677" s="176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</row>
    <row r="678" spans="1:13" x14ac:dyDescent="0.25">
      <c r="A678" s="176"/>
      <c r="B678" s="176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</row>
    <row r="679" spans="1:13" x14ac:dyDescent="0.25">
      <c r="A679" s="176"/>
      <c r="B679" s="176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</row>
    <row r="680" spans="1:13" x14ac:dyDescent="0.25">
      <c r="A680" s="176"/>
      <c r="B680" s="176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</row>
    <row r="681" spans="1:13" x14ac:dyDescent="0.25">
      <c r="A681" s="176"/>
      <c r="B681" s="176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</row>
    <row r="682" spans="1:13" x14ac:dyDescent="0.25">
      <c r="A682" s="176"/>
      <c r="B682" s="176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</row>
    <row r="683" spans="1:13" x14ac:dyDescent="0.25">
      <c r="A683" s="176"/>
      <c r="B683" s="176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</row>
    <row r="684" spans="1:13" x14ac:dyDescent="0.25">
      <c r="A684" s="176"/>
      <c r="B684" s="176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</row>
    <row r="685" spans="1:13" x14ac:dyDescent="0.25">
      <c r="A685" s="176"/>
      <c r="B685" s="176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</row>
    <row r="686" spans="1:13" x14ac:dyDescent="0.25">
      <c r="A686" s="176"/>
      <c r="B686" s="176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</row>
    <row r="687" spans="1:13" x14ac:dyDescent="0.25">
      <c r="A687" s="176"/>
      <c r="B687" s="176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</row>
    <row r="688" spans="1:13" x14ac:dyDescent="0.25">
      <c r="A688" s="176"/>
      <c r="B688" s="176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</row>
    <row r="689" spans="1:13" x14ac:dyDescent="0.25">
      <c r="A689" s="176"/>
      <c r="B689" s="176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</row>
    <row r="690" spans="1:13" x14ac:dyDescent="0.25">
      <c r="A690" s="176"/>
      <c r="B690" s="176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</row>
    <row r="691" spans="1:13" x14ac:dyDescent="0.25">
      <c r="A691" s="176"/>
      <c r="B691" s="176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</row>
    <row r="692" spans="1:13" x14ac:dyDescent="0.25">
      <c r="A692" s="176"/>
      <c r="B692" s="176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</row>
    <row r="693" spans="1:13" x14ac:dyDescent="0.25">
      <c r="A693" s="176"/>
      <c r="B693" s="176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</row>
    <row r="694" spans="1:13" x14ac:dyDescent="0.25">
      <c r="A694" s="176"/>
      <c r="B694" s="176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</row>
    <row r="695" spans="1:13" x14ac:dyDescent="0.25">
      <c r="A695" s="176"/>
      <c r="B695" s="176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</row>
    <row r="696" spans="1:13" x14ac:dyDescent="0.25">
      <c r="A696" s="176"/>
      <c r="B696" s="176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</row>
    <row r="697" spans="1:13" x14ac:dyDescent="0.25">
      <c r="A697" s="176"/>
      <c r="B697" s="176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</row>
    <row r="698" spans="1:13" x14ac:dyDescent="0.25">
      <c r="A698" s="176"/>
      <c r="B698" s="176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</row>
    <row r="699" spans="1:13" x14ac:dyDescent="0.25">
      <c r="A699" s="176"/>
      <c r="B699" s="176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</row>
    <row r="700" spans="1:13" x14ac:dyDescent="0.25">
      <c r="A700" s="176"/>
      <c r="B700" s="176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</row>
    <row r="701" spans="1:13" x14ac:dyDescent="0.25">
      <c r="A701" s="176"/>
      <c r="B701" s="176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</row>
    <row r="702" spans="1:13" x14ac:dyDescent="0.25">
      <c r="A702" s="176"/>
      <c r="B702" s="176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</row>
    <row r="703" spans="1:13" x14ac:dyDescent="0.25">
      <c r="A703" s="176"/>
      <c r="B703" s="176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</row>
    <row r="704" spans="1:13" x14ac:dyDescent="0.25">
      <c r="A704" s="176"/>
      <c r="B704" s="176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</row>
    <row r="705" spans="1:13" x14ac:dyDescent="0.25">
      <c r="A705" s="176"/>
      <c r="B705" s="176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</row>
    <row r="706" spans="1:13" x14ac:dyDescent="0.25">
      <c r="A706" s="176"/>
      <c r="B706" s="176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</row>
    <row r="707" spans="1:13" x14ac:dyDescent="0.25">
      <c r="A707" s="176"/>
      <c r="B707" s="176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</row>
    <row r="708" spans="1:13" x14ac:dyDescent="0.25">
      <c r="A708" s="176"/>
      <c r="B708" s="176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</row>
    <row r="709" spans="1:13" x14ac:dyDescent="0.25">
      <c r="A709" s="176"/>
      <c r="B709" s="176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</row>
    <row r="710" spans="1:13" x14ac:dyDescent="0.25">
      <c r="A710" s="176"/>
      <c r="B710" s="176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</row>
    <row r="711" spans="1:13" x14ac:dyDescent="0.25">
      <c r="A711" s="176"/>
      <c r="B711" s="176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</row>
    <row r="712" spans="1:13" x14ac:dyDescent="0.25">
      <c r="A712" s="176"/>
      <c r="B712" s="176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</row>
    <row r="713" spans="1:13" x14ac:dyDescent="0.25">
      <c r="A713" s="176"/>
      <c r="B713" s="176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</row>
    <row r="714" spans="1:13" x14ac:dyDescent="0.25">
      <c r="A714" s="176"/>
      <c r="B714" s="176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</row>
    <row r="715" spans="1:13" x14ac:dyDescent="0.25">
      <c r="A715" s="176"/>
      <c r="B715" s="176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</row>
    <row r="716" spans="1:13" x14ac:dyDescent="0.25">
      <c r="A716" s="176"/>
      <c r="B716" s="176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</row>
    <row r="717" spans="1:13" x14ac:dyDescent="0.25">
      <c r="A717" s="176"/>
      <c r="B717" s="176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</row>
    <row r="718" spans="1:13" x14ac:dyDescent="0.25">
      <c r="A718" s="176"/>
      <c r="B718" s="176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</row>
    <row r="719" spans="1:13" x14ac:dyDescent="0.25">
      <c r="A719" s="176"/>
      <c r="B719" s="176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</row>
    <row r="720" spans="1:13" x14ac:dyDescent="0.25">
      <c r="A720" s="176"/>
      <c r="B720" s="176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</row>
    <row r="721" spans="1:13" x14ac:dyDescent="0.25">
      <c r="A721" s="176"/>
      <c r="B721" s="176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</row>
    <row r="722" spans="1:13" x14ac:dyDescent="0.25">
      <c r="A722" s="176"/>
      <c r="B722" s="176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</row>
    <row r="723" spans="1:13" x14ac:dyDescent="0.25">
      <c r="A723" s="176"/>
      <c r="B723" s="176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</row>
    <row r="724" spans="1:13" x14ac:dyDescent="0.25">
      <c r="A724" s="176"/>
      <c r="B724" s="176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</row>
    <row r="725" spans="1:13" x14ac:dyDescent="0.25">
      <c r="A725" s="176"/>
      <c r="B725" s="176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</row>
    <row r="726" spans="1:13" x14ac:dyDescent="0.25">
      <c r="A726" s="176"/>
      <c r="B726" s="176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</row>
    <row r="727" spans="1:13" x14ac:dyDescent="0.25">
      <c r="A727" s="176"/>
      <c r="B727" s="176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</row>
    <row r="728" spans="1:13" x14ac:dyDescent="0.25">
      <c r="A728" s="176"/>
      <c r="B728" s="176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</row>
    <row r="729" spans="1:13" x14ac:dyDescent="0.25">
      <c r="A729" s="176"/>
      <c r="B729" s="176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</row>
    <row r="730" spans="1:13" x14ac:dyDescent="0.25">
      <c r="A730" s="176"/>
      <c r="B730" s="176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</row>
    <row r="731" spans="1:13" x14ac:dyDescent="0.25">
      <c r="A731" s="176"/>
      <c r="B731" s="176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</row>
    <row r="732" spans="1:13" x14ac:dyDescent="0.25">
      <c r="A732" s="176"/>
      <c r="B732" s="176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</row>
    <row r="733" spans="1:13" x14ac:dyDescent="0.25">
      <c r="A733" s="176"/>
      <c r="B733" s="176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</row>
    <row r="734" spans="1:13" x14ac:dyDescent="0.25">
      <c r="A734" s="176"/>
      <c r="B734" s="176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</row>
    <row r="735" spans="1:13" x14ac:dyDescent="0.25">
      <c r="A735" s="176"/>
      <c r="B735" s="176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</row>
    <row r="736" spans="1:13" x14ac:dyDescent="0.25">
      <c r="A736" s="176"/>
      <c r="B736" s="176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</row>
    <row r="737" spans="1:13" x14ac:dyDescent="0.25">
      <c r="A737" s="176"/>
      <c r="B737" s="176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</row>
    <row r="738" spans="1:13" x14ac:dyDescent="0.25">
      <c r="A738" s="176"/>
      <c r="B738" s="176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</row>
    <row r="739" spans="1:13" x14ac:dyDescent="0.25">
      <c r="A739" s="176"/>
      <c r="B739" s="176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A2" sqref="A2"/>
    </sheetView>
  </sheetViews>
  <sheetFormatPr baseColWidth="10" defaultColWidth="9.7109375" defaultRowHeight="12.75" x14ac:dyDescent="0.2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14" customWidth="1"/>
    <col min="10" max="10" width="12.28515625" style="2" customWidth="1"/>
    <col min="11" max="11" width="15.5703125" style="2" customWidth="1"/>
    <col min="12" max="12" width="12" style="14" customWidth="1"/>
    <col min="13" max="13" width="17.7109375" style="15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5.28515625" style="2" customWidth="1"/>
    <col min="21" max="21" width="15.5703125" style="2" customWidth="1"/>
    <col min="22" max="22" width="17.140625" style="2" customWidth="1"/>
    <col min="23" max="23" width="19.5703125" style="2" customWidth="1"/>
    <col min="24" max="24" width="16.140625" style="14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59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59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59" ht="18.75" thickBot="1" x14ac:dyDescent="0.3">
      <c r="B3" s="293" t="s">
        <v>2</v>
      </c>
      <c r="C3" s="293"/>
      <c r="D3" s="293"/>
      <c r="E3" s="293"/>
      <c r="F3" s="293"/>
      <c r="G3" s="292" t="s">
        <v>0</v>
      </c>
      <c r="H3" s="292"/>
      <c r="I3" s="292"/>
      <c r="J3" s="292"/>
      <c r="K3" s="292"/>
      <c r="L3" s="292"/>
      <c r="M3" s="292"/>
      <c r="N3" s="292" t="s">
        <v>1</v>
      </c>
      <c r="O3" s="292"/>
      <c r="P3" s="292"/>
      <c r="Q3" s="292"/>
      <c r="R3" s="292"/>
      <c r="S3" s="292"/>
      <c r="T3" s="292"/>
      <c r="U3" s="292"/>
      <c r="V3" s="224"/>
      <c r="W3" s="292"/>
      <c r="X3" s="292"/>
      <c r="Z3" s="293" t="s">
        <v>263</v>
      </c>
      <c r="AA3" s="293"/>
      <c r="AB3" s="293"/>
      <c r="AC3" s="293"/>
      <c r="AD3" s="293"/>
    </row>
    <row r="4" spans="1:59" ht="77.25" thickBot="1" x14ac:dyDescent="0.25">
      <c r="A4" s="35" t="s">
        <v>3</v>
      </c>
      <c r="B4" s="225" t="s">
        <v>178</v>
      </c>
      <c r="C4" s="35" t="s">
        <v>179</v>
      </c>
      <c r="D4" s="225" t="s">
        <v>264</v>
      </c>
      <c r="E4" s="226" t="s">
        <v>265</v>
      </c>
      <c r="F4" s="227" t="s">
        <v>11</v>
      </c>
      <c r="G4" s="35" t="s">
        <v>115</v>
      </c>
      <c r="H4" s="225" t="s">
        <v>4</v>
      </c>
      <c r="I4" s="228">
        <v>0.85</v>
      </c>
      <c r="J4" s="35" t="s">
        <v>5</v>
      </c>
      <c r="K4" s="225" t="s">
        <v>6</v>
      </c>
      <c r="L4" s="228">
        <v>0.15</v>
      </c>
      <c r="M4" s="229" t="s">
        <v>7</v>
      </c>
      <c r="N4" s="220" t="s">
        <v>243</v>
      </c>
      <c r="O4" s="221" t="s">
        <v>244</v>
      </c>
      <c r="P4" s="221" t="s">
        <v>245</v>
      </c>
      <c r="Q4" s="221" t="s">
        <v>246</v>
      </c>
      <c r="R4" s="221" t="s">
        <v>247</v>
      </c>
      <c r="S4" s="221" t="s">
        <v>248</v>
      </c>
      <c r="T4" s="221" t="s">
        <v>249</v>
      </c>
      <c r="U4" s="221" t="s">
        <v>250</v>
      </c>
      <c r="V4" s="221" t="s">
        <v>251</v>
      </c>
      <c r="W4" s="221" t="s">
        <v>252</v>
      </c>
      <c r="X4" s="230" t="s">
        <v>8</v>
      </c>
      <c r="Y4" s="32"/>
      <c r="Z4" s="231" t="s">
        <v>14</v>
      </c>
      <c r="AA4" s="231" t="s">
        <v>12</v>
      </c>
      <c r="AB4" s="231" t="s">
        <v>13</v>
      </c>
      <c r="AC4" s="231" t="s">
        <v>266</v>
      </c>
      <c r="AD4" s="231" t="s">
        <v>16</v>
      </c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</row>
    <row r="5" spans="1:59" x14ac:dyDescent="0.2">
      <c r="A5" s="55"/>
      <c r="B5" s="232" t="s">
        <v>17</v>
      </c>
      <c r="C5" s="55" t="s">
        <v>17</v>
      </c>
      <c r="D5" s="232"/>
      <c r="E5" s="233"/>
      <c r="F5" s="234"/>
      <c r="G5" s="55"/>
      <c r="H5" s="232"/>
      <c r="I5" s="96"/>
      <c r="J5" s="97"/>
      <c r="K5" s="232"/>
      <c r="L5" s="96"/>
      <c r="M5" s="235"/>
      <c r="N5" s="97"/>
      <c r="O5" s="97"/>
      <c r="P5" s="97"/>
      <c r="Q5" s="97"/>
      <c r="R5" s="97"/>
      <c r="S5" s="97"/>
      <c r="T5" s="222">
        <v>0.85</v>
      </c>
      <c r="U5" s="222"/>
      <c r="V5" s="222"/>
      <c r="W5" s="223">
        <v>0.15</v>
      </c>
      <c r="X5" s="96"/>
      <c r="Y5" s="101"/>
      <c r="Z5" s="236" t="s">
        <v>17</v>
      </c>
      <c r="AA5" s="236" t="s">
        <v>17</v>
      </c>
      <c r="AB5" s="236" t="s">
        <v>17</v>
      </c>
      <c r="AC5" s="236" t="s">
        <v>17</v>
      </c>
      <c r="AD5" s="236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</row>
    <row r="6" spans="1:59" s="12" customFormat="1" ht="22.5" x14ac:dyDescent="0.2">
      <c r="A6" s="57"/>
      <c r="B6" s="237" t="s">
        <v>267</v>
      </c>
      <c r="C6" s="238" t="s">
        <v>268</v>
      </c>
      <c r="D6" s="238" t="s">
        <v>28</v>
      </c>
      <c r="E6" s="238" t="s">
        <v>29</v>
      </c>
      <c r="F6" s="107" t="s">
        <v>30</v>
      </c>
      <c r="G6" s="57" t="s">
        <v>18</v>
      </c>
      <c r="H6" s="238" t="s">
        <v>19</v>
      </c>
      <c r="I6" s="239" t="s">
        <v>20</v>
      </c>
      <c r="J6" s="104" t="s">
        <v>21</v>
      </c>
      <c r="K6" s="238" t="s">
        <v>22</v>
      </c>
      <c r="L6" s="239" t="s">
        <v>23</v>
      </c>
      <c r="M6" s="105" t="s">
        <v>24</v>
      </c>
      <c r="N6" s="104" t="s">
        <v>253</v>
      </c>
      <c r="O6" s="104" t="s">
        <v>254</v>
      </c>
      <c r="P6" s="104" t="s">
        <v>255</v>
      </c>
      <c r="Q6" s="104" t="s">
        <v>256</v>
      </c>
      <c r="R6" s="57" t="s">
        <v>257</v>
      </c>
      <c r="S6" s="104" t="s">
        <v>258</v>
      </c>
      <c r="T6" s="104" t="s">
        <v>259</v>
      </c>
      <c r="U6" s="104" t="s">
        <v>260</v>
      </c>
      <c r="V6" s="104" t="s">
        <v>261</v>
      </c>
      <c r="W6" s="238" t="s">
        <v>262</v>
      </c>
      <c r="X6" s="239" t="s">
        <v>25</v>
      </c>
      <c r="Y6" s="59"/>
      <c r="Z6" s="104" t="e">
        <f>+AC6*0.5</f>
        <v>#REF!</v>
      </c>
      <c r="AA6" s="104" t="e">
        <f>+AC6*0.25</f>
        <v>#REF!</v>
      </c>
      <c r="AB6" s="104" t="e">
        <f>+AC6*0.25</f>
        <v>#REF!</v>
      </c>
      <c r="AC6" s="104" t="e">
        <f>+#REF!</f>
        <v>#REF!</v>
      </c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s="13" customFormat="1" ht="23.25" customHeight="1" thickBot="1" x14ac:dyDescent="0.25">
      <c r="A7" s="60"/>
      <c r="B7" s="61"/>
      <c r="C7" s="61"/>
      <c r="D7" s="61"/>
      <c r="E7" s="61"/>
      <c r="F7" s="240"/>
      <c r="G7" s="60"/>
      <c r="H7" s="61"/>
      <c r="I7" s="108"/>
      <c r="J7" s="61"/>
      <c r="K7" s="61"/>
      <c r="L7" s="108"/>
      <c r="M7" s="241"/>
      <c r="N7" s="104"/>
      <c r="O7" s="104"/>
      <c r="P7" s="104"/>
      <c r="Q7" s="104"/>
      <c r="R7" s="60"/>
      <c r="S7" s="104"/>
      <c r="T7" s="104"/>
      <c r="U7" s="104"/>
      <c r="V7" s="104"/>
      <c r="W7" s="61"/>
      <c r="X7" s="110"/>
      <c r="Y7" s="61"/>
      <c r="Z7" s="104" t="s">
        <v>33</v>
      </c>
      <c r="AA7" s="104" t="s">
        <v>31</v>
      </c>
      <c r="AB7" s="104" t="s">
        <v>32</v>
      </c>
      <c r="AC7" s="112" t="s">
        <v>34</v>
      </c>
      <c r="AD7" s="112" t="s">
        <v>35</v>
      </c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</row>
    <row r="8" spans="1:59" ht="13.5" thickTop="1" x14ac:dyDescent="0.2">
      <c r="A8" s="38" t="s">
        <v>36</v>
      </c>
      <c r="B8" s="114">
        <v>558823</v>
      </c>
      <c r="C8" s="114">
        <v>145672.85</v>
      </c>
      <c r="D8" s="121">
        <f t="shared" ref="D8:D59" si="0">+C8/B8</f>
        <v>0.26067797853703228</v>
      </c>
      <c r="E8" s="122">
        <f>+D8*C8</f>
        <v>37973.704065728321</v>
      </c>
      <c r="F8" s="117">
        <f t="shared" ref="F8:F58" si="1">+E8/E$59</f>
        <v>2.3846074066165529E-5</v>
      </c>
      <c r="G8" s="242">
        <f>+'[5]CENSO POB 2020'!C5</f>
        <v>2974</v>
      </c>
      <c r="H8" s="113">
        <f t="shared" ref="H8:H58" si="2">+G8/$G$59</f>
        <v>5.141377508841821E-4</v>
      </c>
      <c r="I8" s="113">
        <f>+H8*I$4</f>
        <v>4.3701708825155477E-4</v>
      </c>
      <c r="J8" s="114">
        <f>+'[5]TERRITORIO INEGI 2021'!B2</f>
        <v>46.9</v>
      </c>
      <c r="K8" s="113">
        <f t="shared" ref="K8:K59" si="3">+J8/$J$59</f>
        <v>7.3102605507790314E-4</v>
      </c>
      <c r="L8" s="116">
        <f>+K8*L$4</f>
        <v>1.0965390826168547E-4</v>
      </c>
      <c r="M8" s="117">
        <f>+L8+I8</f>
        <v>5.4667099651324028E-4</v>
      </c>
      <c r="N8" s="118">
        <v>296</v>
      </c>
      <c r="O8" s="119">
        <v>291</v>
      </c>
      <c r="P8" s="120">
        <f>+O8/$O$59</f>
        <v>2.7055597858981759E-4</v>
      </c>
      <c r="Q8" s="120">
        <v>1.7570912812999999</v>
      </c>
      <c r="R8" s="243">
        <f>+Q8*P8</f>
        <v>4.7539155108375792E-4</v>
      </c>
      <c r="S8" s="244">
        <f>+R8/$R$59</f>
        <v>2.4656536212427173E-4</v>
      </c>
      <c r="T8" s="244">
        <f>+S8*$T$5</f>
        <v>2.0958055780563096E-4</v>
      </c>
      <c r="U8" s="244">
        <f>+N8/O8</f>
        <v>1.0171821305841924</v>
      </c>
      <c r="V8" s="244">
        <f>+U8/$U$59</f>
        <v>1.351657209931304E-2</v>
      </c>
      <c r="W8" s="243">
        <f>+V8*$W$5</f>
        <v>2.0274858148969558E-3</v>
      </c>
      <c r="X8" s="245">
        <f>+W8+T8</f>
        <v>2.2370663727025869E-3</v>
      </c>
      <c r="Y8" s="32"/>
      <c r="Z8" s="123" t="e">
        <f t="shared" ref="Z8:Z58" si="4">+F8*Z$6</f>
        <v>#REF!</v>
      </c>
      <c r="AA8" s="124" t="e">
        <f t="shared" ref="AA8:AA58" si="5">+M8*AA$6</f>
        <v>#REF!</v>
      </c>
      <c r="AB8" s="124" t="e">
        <f>+X8*$AB$6</f>
        <v>#REF!</v>
      </c>
      <c r="AC8" s="124" t="e">
        <f>SUM(Z8:AB8)</f>
        <v>#REF!</v>
      </c>
      <c r="AD8" s="246" t="e">
        <f>+AC8/AC$59</f>
        <v>#REF!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">
      <c r="A9" s="42" t="s">
        <v>37</v>
      </c>
      <c r="B9" s="126">
        <v>2588435</v>
      </c>
      <c r="C9" s="126">
        <v>768052</v>
      </c>
      <c r="D9" s="135">
        <f t="shared" si="0"/>
        <v>0.2967244686461124</v>
      </c>
      <c r="E9" s="136">
        <f t="shared" ref="E9:E58" si="6">+D9*C9</f>
        <v>227899.82159258393</v>
      </c>
      <c r="F9" s="129">
        <f t="shared" si="1"/>
        <v>1.4311261329566678E-4</v>
      </c>
      <c r="G9" s="247">
        <f>+'[5]CENSO POB 2020'!C6</f>
        <v>3382</v>
      </c>
      <c r="H9" s="125">
        <f t="shared" si="2"/>
        <v>5.8467177992276519E-4</v>
      </c>
      <c r="I9" s="125">
        <f t="shared" ref="I9:I58" si="7">+H9*I$4</f>
        <v>4.9697101293435045E-4</v>
      </c>
      <c r="J9" s="126">
        <f>+'[5]TERRITORIO INEGI 2021'!B3</f>
        <v>980.9</v>
      </c>
      <c r="K9" s="125">
        <f t="shared" si="3"/>
        <v>1.528919951867623E-2</v>
      </c>
      <c r="L9" s="128">
        <f t="shared" ref="L9:L58" si="8">+K9*L$4</f>
        <v>2.2933799278014345E-3</v>
      </c>
      <c r="M9" s="129">
        <f t="shared" ref="M9:M58" si="9">+L9+I9</f>
        <v>2.7903509407357849E-3</v>
      </c>
      <c r="N9" s="130">
        <v>250</v>
      </c>
      <c r="O9" s="131">
        <v>278</v>
      </c>
      <c r="P9" s="132">
        <f t="shared" ref="P9:P58" si="10">+O9/$O$59</f>
        <v>2.5846928538821062E-4</v>
      </c>
      <c r="Q9" s="132">
        <v>1.7189329948000001</v>
      </c>
      <c r="R9" s="248">
        <f t="shared" ref="R9:R58" si="11">+Q9*P9</f>
        <v>4.4429138279617278E-4</v>
      </c>
      <c r="S9" s="249">
        <f t="shared" ref="S9:S58" si="12">+R9/$R$59</f>
        <v>2.3043502863712235E-4</v>
      </c>
      <c r="T9" s="249">
        <f t="shared" ref="T9:T58" si="13">+S9*$T$5</f>
        <v>1.95869774341554E-4</v>
      </c>
      <c r="U9" s="249">
        <f t="shared" ref="U9:U58" si="14">+N9/O9</f>
        <v>0.89928057553956831</v>
      </c>
      <c r="V9" s="249">
        <f t="shared" ref="V9:V58" si="15">+U9/$U$59</f>
        <v>1.1949866568941082E-2</v>
      </c>
      <c r="W9" s="248">
        <f t="shared" ref="W9:W58" si="16">+V9*$W$5</f>
        <v>1.7924799853411622E-3</v>
      </c>
      <c r="X9" s="250">
        <f t="shared" ref="X9:X58" si="17">+W9+T9</f>
        <v>1.9883497596827164E-3</v>
      </c>
      <c r="Y9" s="32"/>
      <c r="Z9" s="138" t="e">
        <f t="shared" si="4"/>
        <v>#REF!</v>
      </c>
      <c r="AA9" s="139" t="e">
        <f t="shared" si="5"/>
        <v>#REF!</v>
      </c>
      <c r="AB9" s="139" t="e">
        <f t="shared" ref="AB9:AB58" si="18">+X9*$AB$6</f>
        <v>#REF!</v>
      </c>
      <c r="AC9" s="139" t="e">
        <f t="shared" ref="AC9:AC58" si="19">SUM(Z9:AB9)</f>
        <v>#REF!</v>
      </c>
      <c r="AD9" s="251" t="e">
        <f t="shared" ref="AD9:AD58" si="20">+AC9/AC$59</f>
        <v>#REF!</v>
      </c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</row>
    <row r="10" spans="1:59" x14ac:dyDescent="0.2">
      <c r="A10" s="42" t="s">
        <v>38</v>
      </c>
      <c r="B10" s="126">
        <v>1115974</v>
      </c>
      <c r="C10" s="126">
        <v>272877</v>
      </c>
      <c r="D10" s="135">
        <f t="shared" si="0"/>
        <v>0.24451913754263091</v>
      </c>
      <c r="E10" s="136">
        <f t="shared" si="6"/>
        <v>66723.648695220501</v>
      </c>
      <c r="F10" s="129">
        <f t="shared" si="1"/>
        <v>4.1899970200352918E-5</v>
      </c>
      <c r="G10" s="247">
        <f>+'[5]CENSO POB 2020'!C36</f>
        <v>1407</v>
      </c>
      <c r="H10" s="125">
        <f t="shared" si="2"/>
        <v>2.4323867366981983E-4</v>
      </c>
      <c r="I10" s="125">
        <f t="shared" si="7"/>
        <v>2.0675287261934686E-4</v>
      </c>
      <c r="J10" s="126">
        <f>+'[5]TERRITORIO INEGI 2021'!B4</f>
        <v>694.5</v>
      </c>
      <c r="K10" s="125">
        <f t="shared" si="3"/>
        <v>1.0825108640759142E-2</v>
      </c>
      <c r="L10" s="128">
        <f t="shared" si="8"/>
        <v>1.6237662961138713E-3</v>
      </c>
      <c r="M10" s="129">
        <f t="shared" si="9"/>
        <v>1.8305191687332182E-3</v>
      </c>
      <c r="N10" s="130">
        <v>366</v>
      </c>
      <c r="O10" s="131">
        <v>167</v>
      </c>
      <c r="P10" s="132">
        <f t="shared" si="10"/>
        <v>1.5526752035910496E-4</v>
      </c>
      <c r="Q10" s="132">
        <v>1.7050555638</v>
      </c>
      <c r="R10" s="248">
        <f t="shared" si="11"/>
        <v>2.6473974946572169E-4</v>
      </c>
      <c r="S10" s="249">
        <f t="shared" si="12"/>
        <v>1.3730923918798022E-4</v>
      </c>
      <c r="T10" s="249">
        <f t="shared" si="13"/>
        <v>1.1671285330978319E-4</v>
      </c>
      <c r="U10" s="249">
        <f t="shared" si="14"/>
        <v>2.191616766467066</v>
      </c>
      <c r="V10" s="249">
        <f t="shared" si="15"/>
        <v>2.9122755057643529E-2</v>
      </c>
      <c r="W10" s="248">
        <f t="shared" si="16"/>
        <v>4.3684132586465294E-3</v>
      </c>
      <c r="X10" s="250">
        <f t="shared" si="17"/>
        <v>4.4851261119563121E-3</v>
      </c>
      <c r="Y10" s="32"/>
      <c r="Z10" s="138" t="e">
        <f t="shared" si="4"/>
        <v>#REF!</v>
      </c>
      <c r="AA10" s="139" t="e">
        <f t="shared" si="5"/>
        <v>#REF!</v>
      </c>
      <c r="AB10" s="139" t="e">
        <f t="shared" si="18"/>
        <v>#REF!</v>
      </c>
      <c r="AC10" s="139" t="e">
        <f t="shared" si="19"/>
        <v>#REF!</v>
      </c>
      <c r="AD10" s="251" t="e">
        <f t="shared" si="20"/>
        <v>#REF!</v>
      </c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</row>
    <row r="11" spans="1:59" ht="13.5" customHeight="1" x14ac:dyDescent="0.2">
      <c r="A11" s="42" t="s">
        <v>39</v>
      </c>
      <c r="B11" s="126">
        <v>37146815</v>
      </c>
      <c r="C11" s="126">
        <v>23142962</v>
      </c>
      <c r="D11" s="135">
        <f t="shared" si="0"/>
        <v>0.62301335928800361</v>
      </c>
      <c r="E11" s="136">
        <f t="shared" si="6"/>
        <v>14418374.499494614</v>
      </c>
      <c r="F11" s="129">
        <f t="shared" si="1"/>
        <v>9.0542030251656077E-3</v>
      </c>
      <c r="G11" s="247">
        <f>+'[5]CENSO POB 2020'!C7</f>
        <v>35289</v>
      </c>
      <c r="H11" s="125">
        <f t="shared" si="2"/>
        <v>6.1006748792709828E-3</v>
      </c>
      <c r="I11" s="125">
        <f t="shared" si="7"/>
        <v>5.1855736473803348E-3</v>
      </c>
      <c r="J11" s="126">
        <f>+'[5]TERRITORIO INEGI 2021'!B5</f>
        <v>190.5</v>
      </c>
      <c r="K11" s="125">
        <f t="shared" si="3"/>
        <v>2.9693062578324213E-3</v>
      </c>
      <c r="L11" s="128">
        <f t="shared" si="8"/>
        <v>4.4539593867486317E-4</v>
      </c>
      <c r="M11" s="129">
        <f t="shared" si="9"/>
        <v>5.6309695860551979E-3</v>
      </c>
      <c r="N11" s="130">
        <v>6372</v>
      </c>
      <c r="O11" s="131">
        <v>6876</v>
      </c>
      <c r="P11" s="132">
        <f t="shared" si="10"/>
        <v>6.3929309580191959E-3</v>
      </c>
      <c r="Q11" s="132">
        <v>1.5964581414000001</v>
      </c>
      <c r="R11" s="248">
        <f t="shared" si="11"/>
        <v>1.0206046675337848E-2</v>
      </c>
      <c r="S11" s="249">
        <f t="shared" si="12"/>
        <v>5.2934419819306551E-3</v>
      </c>
      <c r="T11" s="249">
        <f t="shared" si="13"/>
        <v>4.499425684641057E-3</v>
      </c>
      <c r="U11" s="249">
        <f t="shared" si="14"/>
        <v>0.92670157068062831</v>
      </c>
      <c r="V11" s="249">
        <f t="shared" si="15"/>
        <v>1.2314243652174133E-2</v>
      </c>
      <c r="W11" s="248">
        <f t="shared" si="16"/>
        <v>1.8471365478261198E-3</v>
      </c>
      <c r="X11" s="250">
        <f t="shared" si="17"/>
        <v>6.3465622324671766E-3</v>
      </c>
      <c r="Y11" s="32"/>
      <c r="Z11" s="138" t="e">
        <f t="shared" si="4"/>
        <v>#REF!</v>
      </c>
      <c r="AA11" s="139" t="e">
        <f t="shared" si="5"/>
        <v>#REF!</v>
      </c>
      <c r="AB11" s="139" t="e">
        <f t="shared" si="18"/>
        <v>#REF!</v>
      </c>
      <c r="AC11" s="139" t="e">
        <f t="shared" si="19"/>
        <v>#REF!</v>
      </c>
      <c r="AD11" s="251" t="e">
        <f t="shared" si="20"/>
        <v>#REF!</v>
      </c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</row>
    <row r="12" spans="1:59" x14ac:dyDescent="0.2">
      <c r="A12" s="42" t="s">
        <v>40</v>
      </c>
      <c r="B12" s="126">
        <v>10240869</v>
      </c>
      <c r="C12" s="126">
        <v>2531264</v>
      </c>
      <c r="D12" s="135">
        <f t="shared" si="0"/>
        <v>0.24717277410735358</v>
      </c>
      <c r="E12" s="136">
        <f t="shared" si="6"/>
        <v>625659.5448780763</v>
      </c>
      <c r="F12" s="129">
        <f t="shared" si="1"/>
        <v>3.9289092845780761E-4</v>
      </c>
      <c r="G12" s="247">
        <f>+'[5]CENSO POB 2020'!C8</f>
        <v>18030</v>
      </c>
      <c r="H12" s="125">
        <f t="shared" si="2"/>
        <v>3.1169817244256232E-3</v>
      </c>
      <c r="I12" s="125">
        <f t="shared" si="7"/>
        <v>2.6494344657617798E-3</v>
      </c>
      <c r="J12" s="126">
        <f>+'[5]TERRITORIO INEGI 2021'!B6</f>
        <v>4539.2</v>
      </c>
      <c r="K12" s="125">
        <f t="shared" si="3"/>
        <v>7.0752099556708276E-2</v>
      </c>
      <c r="L12" s="128">
        <f t="shared" si="8"/>
        <v>1.0612814933506241E-2</v>
      </c>
      <c r="M12" s="129">
        <f t="shared" si="9"/>
        <v>1.3262249399268022E-2</v>
      </c>
      <c r="N12" s="130">
        <v>7349</v>
      </c>
      <c r="O12" s="131">
        <v>5491</v>
      </c>
      <c r="P12" s="132">
        <f t="shared" si="10"/>
        <v>5.1052332592326066E-3</v>
      </c>
      <c r="Q12" s="132">
        <v>1.7933312159000001</v>
      </c>
      <c r="R12" s="248">
        <f t="shared" si="11"/>
        <v>9.1553741682327307E-3</v>
      </c>
      <c r="S12" s="249">
        <f t="shared" si="12"/>
        <v>4.7485028752136602E-3</v>
      </c>
      <c r="T12" s="249">
        <f t="shared" si="13"/>
        <v>4.036227443931611E-3</v>
      </c>
      <c r="U12" s="249">
        <f t="shared" si="14"/>
        <v>1.3383718812602441</v>
      </c>
      <c r="V12" s="249">
        <f t="shared" si="15"/>
        <v>1.7784622325559021E-2</v>
      </c>
      <c r="W12" s="248">
        <f t="shared" si="16"/>
        <v>2.6676933488338529E-3</v>
      </c>
      <c r="X12" s="250">
        <f t="shared" si="17"/>
        <v>6.7039207927654639E-3</v>
      </c>
      <c r="Y12" s="32"/>
      <c r="Z12" s="138" t="e">
        <f t="shared" si="4"/>
        <v>#REF!</v>
      </c>
      <c r="AA12" s="139" t="e">
        <f t="shared" si="5"/>
        <v>#REF!</v>
      </c>
      <c r="AB12" s="139" t="e">
        <f t="shared" si="18"/>
        <v>#REF!</v>
      </c>
      <c r="AC12" s="139" t="e">
        <f t="shared" si="19"/>
        <v>#REF!</v>
      </c>
      <c r="AD12" s="251" t="e">
        <f t="shared" si="20"/>
        <v>#REF!</v>
      </c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</row>
    <row r="13" spans="1:59" x14ac:dyDescent="0.2">
      <c r="A13" s="42" t="s">
        <v>41</v>
      </c>
      <c r="B13" s="126">
        <v>679461530</v>
      </c>
      <c r="C13" s="126">
        <v>299493654.98000002</v>
      </c>
      <c r="D13" s="135">
        <f t="shared" si="0"/>
        <v>0.44078088568163676</v>
      </c>
      <c r="E13" s="136">
        <f t="shared" si="6"/>
        <v>132011078.49811494</v>
      </c>
      <c r="F13" s="129">
        <f t="shared" si="1"/>
        <v>8.2898048343445538E-2</v>
      </c>
      <c r="G13" s="247">
        <f>+'[5]CENSO POB 2020'!C9</f>
        <v>656464</v>
      </c>
      <c r="H13" s="125">
        <f t="shared" si="2"/>
        <v>0.11348786970290306</v>
      </c>
      <c r="I13" s="125">
        <f t="shared" si="7"/>
        <v>9.6464689247467594E-2</v>
      </c>
      <c r="J13" s="126">
        <f>+'[5]TERRITORIO INEGI 2021'!B7</f>
        <v>224</v>
      </c>
      <c r="K13" s="125">
        <f t="shared" si="3"/>
        <v>3.4914677257452094E-3</v>
      </c>
      <c r="L13" s="128">
        <f t="shared" si="8"/>
        <v>5.2372015886178135E-4</v>
      </c>
      <c r="M13" s="129">
        <f t="shared" si="9"/>
        <v>9.6988409406329371E-2</v>
      </c>
      <c r="N13" s="130">
        <v>77936</v>
      </c>
      <c r="O13" s="131">
        <v>87455</v>
      </c>
      <c r="P13" s="132">
        <f t="shared" si="10"/>
        <v>8.1310904149733673E-2</v>
      </c>
      <c r="Q13" s="132">
        <v>1.8323297204</v>
      </c>
      <c r="R13" s="248">
        <f t="shared" si="11"/>
        <v>0.14898838626615271</v>
      </c>
      <c r="S13" s="249">
        <f t="shared" si="12"/>
        <v>7.7273934146028844E-2</v>
      </c>
      <c r="T13" s="249">
        <f t="shared" si="13"/>
        <v>6.5682844024124512E-2</v>
      </c>
      <c r="U13" s="249">
        <f t="shared" si="14"/>
        <v>0.89115545137499286</v>
      </c>
      <c r="V13" s="249">
        <f t="shared" si="15"/>
        <v>1.1841897874560577E-2</v>
      </c>
      <c r="W13" s="248">
        <f t="shared" si="16"/>
        <v>1.7762846811840865E-3</v>
      </c>
      <c r="X13" s="250">
        <f t="shared" si="17"/>
        <v>6.7459128705308596E-2</v>
      </c>
      <c r="Y13" s="32"/>
      <c r="Z13" s="138" t="e">
        <f t="shared" si="4"/>
        <v>#REF!</v>
      </c>
      <c r="AA13" s="139" t="e">
        <f t="shared" si="5"/>
        <v>#REF!</v>
      </c>
      <c r="AB13" s="139" t="e">
        <f t="shared" si="18"/>
        <v>#REF!</v>
      </c>
      <c r="AC13" s="139" t="e">
        <f t="shared" si="19"/>
        <v>#REF!</v>
      </c>
      <c r="AD13" s="251" t="e">
        <f t="shared" si="20"/>
        <v>#REF!</v>
      </c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</row>
    <row r="14" spans="1:59" x14ac:dyDescent="0.2">
      <c r="A14" s="42" t="s">
        <v>42</v>
      </c>
      <c r="B14" s="126">
        <v>1835394</v>
      </c>
      <c r="C14" s="126">
        <v>788778.4</v>
      </c>
      <c r="D14" s="135">
        <f t="shared" si="0"/>
        <v>0.42975971371814448</v>
      </c>
      <c r="E14" s="136">
        <f t="shared" si="6"/>
        <v>338985.17937105609</v>
      </c>
      <c r="F14" s="129">
        <f t="shared" si="1"/>
        <v>2.1287008716934795E-4</v>
      </c>
      <c r="G14" s="247">
        <f>+'[5]CENSO POB 2020'!C10</f>
        <v>14992</v>
      </c>
      <c r="H14" s="125">
        <f t="shared" si="2"/>
        <v>2.5917798121236242E-3</v>
      </c>
      <c r="I14" s="125">
        <f t="shared" si="7"/>
        <v>2.2030128403050806E-3</v>
      </c>
      <c r="J14" s="126">
        <f>+'[5]TERRITORIO INEGI 2021'!B8</f>
        <v>2688.6</v>
      </c>
      <c r="K14" s="125">
        <f t="shared" si="3"/>
        <v>4.1906964854636471E-2</v>
      </c>
      <c r="L14" s="128">
        <f t="shared" si="8"/>
        <v>6.2860447281954702E-3</v>
      </c>
      <c r="M14" s="129">
        <f t="shared" si="9"/>
        <v>8.48905756850055E-3</v>
      </c>
      <c r="N14" s="130">
        <v>10274</v>
      </c>
      <c r="O14" s="131">
        <v>7471</v>
      </c>
      <c r="P14" s="132">
        <f t="shared" si="10"/>
        <v>6.9461296084004373E-3</v>
      </c>
      <c r="Q14" s="132">
        <v>2.3084826450000002</v>
      </c>
      <c r="R14" s="248">
        <f t="shared" si="11"/>
        <v>1.6035019650913057E-2</v>
      </c>
      <c r="S14" s="249">
        <f t="shared" si="12"/>
        <v>8.3166821494490614E-3</v>
      </c>
      <c r="T14" s="249">
        <f t="shared" si="13"/>
        <v>7.0691798270317019E-3</v>
      </c>
      <c r="U14" s="249">
        <f t="shared" si="14"/>
        <v>1.375184044973899</v>
      </c>
      <c r="V14" s="249">
        <f t="shared" si="15"/>
        <v>1.8273791619834338E-2</v>
      </c>
      <c r="W14" s="248">
        <f t="shared" si="16"/>
        <v>2.7410687429751507E-3</v>
      </c>
      <c r="X14" s="250">
        <f t="shared" si="17"/>
        <v>9.8102485700068531E-3</v>
      </c>
      <c r="Y14" s="32"/>
      <c r="Z14" s="138" t="e">
        <f t="shared" si="4"/>
        <v>#REF!</v>
      </c>
      <c r="AA14" s="139" t="e">
        <f t="shared" si="5"/>
        <v>#REF!</v>
      </c>
      <c r="AB14" s="139" t="e">
        <f t="shared" si="18"/>
        <v>#REF!</v>
      </c>
      <c r="AC14" s="139" t="e">
        <f t="shared" si="19"/>
        <v>#REF!</v>
      </c>
      <c r="AD14" s="251" t="e">
        <f t="shared" si="20"/>
        <v>#REF!</v>
      </c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</row>
    <row r="15" spans="1:59" x14ac:dyDescent="0.2">
      <c r="A15" s="42" t="s">
        <v>43</v>
      </c>
      <c r="B15" s="126">
        <v>2443492</v>
      </c>
      <c r="C15" s="126">
        <v>799410</v>
      </c>
      <c r="D15" s="135">
        <f t="shared" si="0"/>
        <v>0.32715883661579409</v>
      </c>
      <c r="E15" s="136">
        <f t="shared" si="6"/>
        <v>261534.04557903195</v>
      </c>
      <c r="F15" s="129">
        <f t="shared" si="1"/>
        <v>1.6423365523960225E-4</v>
      </c>
      <c r="G15" s="247">
        <f>+'[5]CENSO POB 2020'!C11</f>
        <v>3661</v>
      </c>
      <c r="H15" s="125">
        <f t="shared" si="2"/>
        <v>6.329046086035611E-4</v>
      </c>
      <c r="I15" s="125">
        <f t="shared" si="7"/>
        <v>5.3796891731302697E-4</v>
      </c>
      <c r="J15" s="126">
        <f>+'[5]TERRITORIO INEGI 2021'!B9</f>
        <v>466.7</v>
      </c>
      <c r="K15" s="125">
        <f t="shared" si="3"/>
        <v>7.2744106589521839E-3</v>
      </c>
      <c r="L15" s="128">
        <f t="shared" si="8"/>
        <v>1.0911615988428275E-3</v>
      </c>
      <c r="M15" s="129">
        <f t="shared" si="9"/>
        <v>1.6291305161558545E-3</v>
      </c>
      <c r="N15" s="130">
        <v>1472</v>
      </c>
      <c r="O15" s="131">
        <v>1100</v>
      </c>
      <c r="P15" s="132">
        <f t="shared" si="10"/>
        <v>1.0227201939821285E-3</v>
      </c>
      <c r="Q15" s="132">
        <v>1.4822637890000001</v>
      </c>
      <c r="R15" s="248">
        <f t="shared" si="11"/>
        <v>1.515941109818765E-3</v>
      </c>
      <c r="S15" s="249">
        <f t="shared" si="12"/>
        <v>7.8625412641311154E-4</v>
      </c>
      <c r="T15" s="249">
        <f t="shared" si="13"/>
        <v>6.6831600745114481E-4</v>
      </c>
      <c r="U15" s="249">
        <f t="shared" si="14"/>
        <v>1.3381818181818181</v>
      </c>
      <c r="V15" s="249">
        <f t="shared" si="15"/>
        <v>1.7782096719548338E-2</v>
      </c>
      <c r="W15" s="248">
        <f t="shared" si="16"/>
        <v>2.6673145079322506E-3</v>
      </c>
      <c r="X15" s="250">
        <f t="shared" si="17"/>
        <v>3.3356305153833953E-3</v>
      </c>
      <c r="Y15" s="32"/>
      <c r="Z15" s="138" t="e">
        <f t="shared" si="4"/>
        <v>#REF!</v>
      </c>
      <c r="AA15" s="139" t="e">
        <f t="shared" si="5"/>
        <v>#REF!</v>
      </c>
      <c r="AB15" s="139" t="e">
        <f t="shared" si="18"/>
        <v>#REF!</v>
      </c>
      <c r="AC15" s="139" t="e">
        <f t="shared" si="19"/>
        <v>#REF!</v>
      </c>
      <c r="AD15" s="251" t="e">
        <f t="shared" si="20"/>
        <v>#REF!</v>
      </c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</row>
    <row r="16" spans="1:59" x14ac:dyDescent="0.2">
      <c r="A16" s="42" t="s">
        <v>44</v>
      </c>
      <c r="B16" s="126">
        <v>96076042</v>
      </c>
      <c r="C16" s="126">
        <v>27527682</v>
      </c>
      <c r="D16" s="135">
        <f t="shared" si="0"/>
        <v>0.28651973402484671</v>
      </c>
      <c r="E16" s="136">
        <f t="shared" si="6"/>
        <v>7887224.1249605604</v>
      </c>
      <c r="F16" s="129">
        <f t="shared" si="1"/>
        <v>4.9528834567919003E-3</v>
      </c>
      <c r="G16" s="247">
        <f>+'[5]CENSO POB 2020'!C12</f>
        <v>122337</v>
      </c>
      <c r="H16" s="125">
        <f t="shared" si="2"/>
        <v>2.1149317427679282E-2</v>
      </c>
      <c r="I16" s="125">
        <f t="shared" si="7"/>
        <v>1.7976919813527389E-2</v>
      </c>
      <c r="J16" s="126">
        <f>+'[5]TERRITORIO INEGI 2021'!B10</f>
        <v>1140.9000000000001</v>
      </c>
      <c r="K16" s="125">
        <f t="shared" si="3"/>
        <v>1.7783105037065667E-2</v>
      </c>
      <c r="L16" s="128">
        <f t="shared" si="8"/>
        <v>2.6674657555598499E-3</v>
      </c>
      <c r="M16" s="129">
        <f t="shared" si="9"/>
        <v>2.0644385569087237E-2</v>
      </c>
      <c r="N16" s="130">
        <v>26523</v>
      </c>
      <c r="O16" s="131">
        <v>24758</v>
      </c>
      <c r="P16" s="132">
        <f t="shared" si="10"/>
        <v>2.3018642329645032E-2</v>
      </c>
      <c r="Q16" s="132">
        <v>1.8739893594999999</v>
      </c>
      <c r="R16" s="248">
        <f t="shared" si="11"/>
        <v>4.3136690795891081E-2</v>
      </c>
      <c r="S16" s="249">
        <f t="shared" si="12"/>
        <v>2.2373165367967789E-2</v>
      </c>
      <c r="T16" s="249">
        <f t="shared" si="13"/>
        <v>1.901719056277262E-2</v>
      </c>
      <c r="U16" s="249">
        <f t="shared" si="14"/>
        <v>1.0712900880523468</v>
      </c>
      <c r="V16" s="249">
        <f t="shared" si="15"/>
        <v>1.4235572253046412E-2</v>
      </c>
      <c r="W16" s="248">
        <f t="shared" si="16"/>
        <v>2.1353358379569616E-3</v>
      </c>
      <c r="X16" s="250">
        <f t="shared" si="17"/>
        <v>2.1152526400729583E-2</v>
      </c>
      <c r="Y16" s="32"/>
      <c r="Z16" s="138" t="e">
        <f t="shared" si="4"/>
        <v>#REF!</v>
      </c>
      <c r="AA16" s="139" t="e">
        <f t="shared" si="5"/>
        <v>#REF!</v>
      </c>
      <c r="AB16" s="139" t="e">
        <f t="shared" si="18"/>
        <v>#REF!</v>
      </c>
      <c r="AC16" s="139" t="e">
        <f t="shared" si="19"/>
        <v>#REF!</v>
      </c>
      <c r="AD16" s="251" t="e">
        <f t="shared" si="20"/>
        <v>#REF!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</row>
    <row r="17" spans="1:59" x14ac:dyDescent="0.2">
      <c r="A17" s="42" t="s">
        <v>45</v>
      </c>
      <c r="B17" s="126">
        <v>25918809</v>
      </c>
      <c r="C17" s="126">
        <v>4946842.92</v>
      </c>
      <c r="D17" s="135">
        <f t="shared" si="0"/>
        <v>0.19085919109940583</v>
      </c>
      <c r="E17" s="136">
        <f t="shared" si="6"/>
        <v>944150.43820702273</v>
      </c>
      <c r="F17" s="129">
        <f t="shared" si="1"/>
        <v>5.9289136609158675E-4</v>
      </c>
      <c r="G17" s="247">
        <f>+'[5]CENSO POB 2020'!C19</f>
        <v>104478</v>
      </c>
      <c r="H17" s="125">
        <f t="shared" si="2"/>
        <v>1.8061897759541888E-2</v>
      </c>
      <c r="I17" s="125">
        <f t="shared" si="7"/>
        <v>1.5352613095610604E-2</v>
      </c>
      <c r="J17" s="126">
        <f>+'[5]TERRITORIO INEGI 2021'!B11</f>
        <v>104.3</v>
      </c>
      <c r="K17" s="125">
        <f t="shared" si="3"/>
        <v>1.6257146598001131E-3</v>
      </c>
      <c r="L17" s="128">
        <f t="shared" si="8"/>
        <v>2.4385719897001694E-4</v>
      </c>
      <c r="M17" s="129">
        <f t="shared" si="9"/>
        <v>1.5596470294580621E-2</v>
      </c>
      <c r="N17" s="130">
        <v>8234</v>
      </c>
      <c r="O17" s="131">
        <v>27842</v>
      </c>
      <c r="P17" s="132">
        <f t="shared" si="10"/>
        <v>2.5885977855318563E-2</v>
      </c>
      <c r="Q17" s="132">
        <v>1.8343045897000001</v>
      </c>
      <c r="R17" s="248">
        <f t="shared" si="11"/>
        <v>4.7482767988883408E-2</v>
      </c>
      <c r="S17" s="249">
        <f t="shared" si="12"/>
        <v>2.4627290613709465E-2</v>
      </c>
      <c r="T17" s="249">
        <f t="shared" si="13"/>
        <v>2.0933197021653045E-2</v>
      </c>
      <c r="U17" s="249">
        <f t="shared" si="14"/>
        <v>0.29574024854536313</v>
      </c>
      <c r="V17" s="249">
        <f t="shared" si="15"/>
        <v>3.9298708382110078E-3</v>
      </c>
      <c r="W17" s="248">
        <f t="shared" si="16"/>
        <v>5.8948062573165115E-4</v>
      </c>
      <c r="X17" s="250">
        <f t="shared" si="17"/>
        <v>2.1522677647384695E-2</v>
      </c>
      <c r="Y17" s="32"/>
      <c r="Z17" s="138" t="e">
        <f t="shared" si="4"/>
        <v>#REF!</v>
      </c>
      <c r="AA17" s="139" t="e">
        <f t="shared" si="5"/>
        <v>#REF!</v>
      </c>
      <c r="AB17" s="139" t="e">
        <f t="shared" si="18"/>
        <v>#REF!</v>
      </c>
      <c r="AC17" s="139" t="e">
        <f t="shared" si="19"/>
        <v>#REF!</v>
      </c>
      <c r="AD17" s="251" t="e">
        <f t="shared" si="20"/>
        <v>#REF!</v>
      </c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</row>
    <row r="18" spans="1:59" x14ac:dyDescent="0.2">
      <c r="A18" s="42" t="s">
        <v>46</v>
      </c>
      <c r="B18" s="126">
        <v>2065528</v>
      </c>
      <c r="C18" s="126">
        <v>1221813</v>
      </c>
      <c r="D18" s="135">
        <f t="shared" si="0"/>
        <v>0.59152575031662602</v>
      </c>
      <c r="E18" s="136">
        <f t="shared" si="6"/>
        <v>722733.85157160775</v>
      </c>
      <c r="F18" s="129">
        <f t="shared" si="1"/>
        <v>4.5384998326396719E-4</v>
      </c>
      <c r="G18" s="247">
        <f>+'[5]CENSO POB 2020'!C13</f>
        <v>7340</v>
      </c>
      <c r="H18" s="125">
        <f t="shared" si="2"/>
        <v>1.2689210126058832E-3</v>
      </c>
      <c r="I18" s="125">
        <f t="shared" si="7"/>
        <v>1.0785828607150008E-3</v>
      </c>
      <c r="J18" s="126">
        <f>+'[5]TERRITORIO INEGI 2021'!B12</f>
        <v>1007.4</v>
      </c>
      <c r="K18" s="125">
        <f t="shared" si="3"/>
        <v>1.5702252620159483E-2</v>
      </c>
      <c r="L18" s="128">
        <f t="shared" si="8"/>
        <v>2.3553378930239225E-3</v>
      </c>
      <c r="M18" s="129">
        <f t="shared" si="9"/>
        <v>3.4339207537389233E-3</v>
      </c>
      <c r="N18" s="130">
        <v>3737</v>
      </c>
      <c r="O18" s="131">
        <v>763</v>
      </c>
      <c r="P18" s="132">
        <f t="shared" si="10"/>
        <v>7.0939591637123999E-4</v>
      </c>
      <c r="Q18" s="132">
        <v>1.7930753231000001</v>
      </c>
      <c r="R18" s="248">
        <f t="shared" si="11"/>
        <v>1.2720003119531817E-3</v>
      </c>
      <c r="S18" s="249">
        <f t="shared" si="12"/>
        <v>6.5973241809605702E-4</v>
      </c>
      <c r="T18" s="249">
        <f t="shared" si="13"/>
        <v>5.607725553816484E-4</v>
      </c>
      <c r="U18" s="249">
        <f t="shared" si="14"/>
        <v>4.8977719528178243</v>
      </c>
      <c r="V18" s="249">
        <f t="shared" si="15"/>
        <v>6.5082826109257794E-2</v>
      </c>
      <c r="W18" s="248">
        <f t="shared" si="16"/>
        <v>9.762423916388669E-3</v>
      </c>
      <c r="X18" s="250">
        <f t="shared" si="17"/>
        <v>1.0323196471770317E-2</v>
      </c>
      <c r="Y18" s="32"/>
      <c r="Z18" s="138" t="e">
        <f t="shared" si="4"/>
        <v>#REF!</v>
      </c>
      <c r="AA18" s="139" t="e">
        <f t="shared" si="5"/>
        <v>#REF!</v>
      </c>
      <c r="AB18" s="139" t="e">
        <f t="shared" si="18"/>
        <v>#REF!</v>
      </c>
      <c r="AC18" s="139" t="e">
        <f t="shared" si="19"/>
        <v>#REF!</v>
      </c>
      <c r="AD18" s="251" t="e">
        <f t="shared" si="20"/>
        <v>#REF!</v>
      </c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</row>
    <row r="19" spans="1:59" x14ac:dyDescent="0.2">
      <c r="A19" s="42" t="s">
        <v>47</v>
      </c>
      <c r="B19" s="126">
        <v>4522487</v>
      </c>
      <c r="C19" s="126">
        <v>1408205</v>
      </c>
      <c r="D19" s="135">
        <f t="shared" si="0"/>
        <v>0.31137845172357598</v>
      </c>
      <c r="E19" s="136">
        <f t="shared" si="6"/>
        <v>438484.69260939833</v>
      </c>
      <c r="F19" s="129">
        <f t="shared" si="1"/>
        <v>2.7535208150211281E-4</v>
      </c>
      <c r="G19" s="247">
        <f>+'[5]CENSO POB 2020'!C14</f>
        <v>9930</v>
      </c>
      <c r="H19" s="125">
        <f t="shared" si="2"/>
        <v>1.7166737949831634E-3</v>
      </c>
      <c r="I19" s="125">
        <f t="shared" si="7"/>
        <v>1.4591727257356889E-3</v>
      </c>
      <c r="J19" s="126">
        <f>+'[5]TERRITORIO INEGI 2021'!B13</f>
        <v>4265.7</v>
      </c>
      <c r="K19" s="125">
        <f t="shared" si="3"/>
        <v>6.6489079811211327E-2</v>
      </c>
      <c r="L19" s="128">
        <f t="shared" si="8"/>
        <v>9.9733619716816987E-3</v>
      </c>
      <c r="M19" s="129">
        <f t="shared" si="9"/>
        <v>1.1432534697417387E-2</v>
      </c>
      <c r="N19" s="130">
        <v>4127</v>
      </c>
      <c r="O19" s="131">
        <v>1614</v>
      </c>
      <c r="P19" s="132">
        <f t="shared" si="10"/>
        <v>1.5006094482610502E-3</v>
      </c>
      <c r="Q19" s="132">
        <v>1.7681716602999999</v>
      </c>
      <c r="R19" s="248">
        <f t="shared" si="11"/>
        <v>2.6533350995936078E-3</v>
      </c>
      <c r="S19" s="249">
        <f t="shared" si="12"/>
        <v>1.3761719748213892E-3</v>
      </c>
      <c r="T19" s="249">
        <f t="shared" si="13"/>
        <v>1.1697461785981809E-3</v>
      </c>
      <c r="U19" s="249">
        <f t="shared" si="14"/>
        <v>2.5570012391573731</v>
      </c>
      <c r="V19" s="249">
        <f t="shared" si="15"/>
        <v>3.3978075870496942E-2</v>
      </c>
      <c r="W19" s="248">
        <f t="shared" si="16"/>
        <v>5.0967113805745409E-3</v>
      </c>
      <c r="X19" s="250">
        <f t="shared" si="17"/>
        <v>6.2664575591727216E-3</v>
      </c>
      <c r="Y19" s="32"/>
      <c r="Z19" s="138" t="e">
        <f t="shared" si="4"/>
        <v>#REF!</v>
      </c>
      <c r="AA19" s="139" t="e">
        <f t="shared" si="5"/>
        <v>#REF!</v>
      </c>
      <c r="AB19" s="139" t="e">
        <f t="shared" si="18"/>
        <v>#REF!</v>
      </c>
      <c r="AC19" s="139" t="e">
        <f t="shared" si="19"/>
        <v>#REF!</v>
      </c>
      <c r="AD19" s="251" t="e">
        <f t="shared" si="20"/>
        <v>#REF!</v>
      </c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</row>
    <row r="20" spans="1:59" x14ac:dyDescent="0.2">
      <c r="A20" s="42" t="s">
        <v>48</v>
      </c>
      <c r="B20" s="126">
        <v>45557174</v>
      </c>
      <c r="C20" s="126">
        <v>12990205</v>
      </c>
      <c r="D20" s="135">
        <f t="shared" si="0"/>
        <v>0.28514071131804619</v>
      </c>
      <c r="E20" s="136">
        <f t="shared" si="6"/>
        <v>3704036.2938672402</v>
      </c>
      <c r="F20" s="129">
        <f t="shared" si="1"/>
        <v>2.3259970545522657E-3</v>
      </c>
      <c r="G20" s="247">
        <f>+'[5]CENSO POB 2020'!C15</f>
        <v>68747</v>
      </c>
      <c r="H20" s="125">
        <f t="shared" si="2"/>
        <v>1.1884811015479108E-2</v>
      </c>
      <c r="I20" s="125">
        <f t="shared" si="7"/>
        <v>1.0102089363157242E-2</v>
      </c>
      <c r="J20" s="126">
        <f>+'[5]TERRITORIO INEGI 2021'!B14</f>
        <v>138.69999999999999</v>
      </c>
      <c r="K20" s="125">
        <f t="shared" si="3"/>
        <v>2.1619043462538417E-3</v>
      </c>
      <c r="L20" s="128">
        <f t="shared" si="8"/>
        <v>3.2428565193807623E-4</v>
      </c>
      <c r="M20" s="129">
        <f t="shared" si="9"/>
        <v>1.0426375015095319E-2</v>
      </c>
      <c r="N20" s="130">
        <v>10747</v>
      </c>
      <c r="O20" s="131">
        <v>15877</v>
      </c>
      <c r="P20" s="132">
        <f t="shared" si="10"/>
        <v>1.4761571381685684E-2</v>
      </c>
      <c r="Q20" s="132">
        <v>1.8900298334000001</v>
      </c>
      <c r="R20" s="248">
        <f t="shared" si="11"/>
        <v>2.7899810299249601E-2</v>
      </c>
      <c r="S20" s="249">
        <f t="shared" si="12"/>
        <v>1.4470444024405789E-2</v>
      </c>
      <c r="T20" s="249">
        <f t="shared" si="13"/>
        <v>1.2299877420744921E-2</v>
      </c>
      <c r="U20" s="249">
        <f t="shared" si="14"/>
        <v>0.67689110033381616</v>
      </c>
      <c r="V20" s="249">
        <f t="shared" si="15"/>
        <v>8.9946992637304091E-3</v>
      </c>
      <c r="W20" s="248">
        <f t="shared" si="16"/>
        <v>1.3492048895595613E-3</v>
      </c>
      <c r="X20" s="250">
        <f t="shared" si="17"/>
        <v>1.3649082310304482E-2</v>
      </c>
      <c r="Y20" s="32"/>
      <c r="Z20" s="138" t="e">
        <f t="shared" si="4"/>
        <v>#REF!</v>
      </c>
      <c r="AA20" s="139" t="e">
        <f t="shared" si="5"/>
        <v>#REF!</v>
      </c>
      <c r="AB20" s="139" t="e">
        <f t="shared" si="18"/>
        <v>#REF!</v>
      </c>
      <c r="AC20" s="139" t="e">
        <f t="shared" si="19"/>
        <v>#REF!</v>
      </c>
      <c r="AD20" s="251" t="e">
        <f t="shared" si="20"/>
        <v>#REF!</v>
      </c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</row>
    <row r="21" spans="1:59" x14ac:dyDescent="0.2">
      <c r="A21" s="42" t="s">
        <v>49</v>
      </c>
      <c r="B21" s="126">
        <v>6492908</v>
      </c>
      <c r="C21" s="126">
        <v>691812</v>
      </c>
      <c r="D21" s="135">
        <f t="shared" si="0"/>
        <v>0.10654886839610234</v>
      </c>
      <c r="E21" s="136">
        <f t="shared" si="6"/>
        <v>73711.785742844353</v>
      </c>
      <c r="F21" s="129">
        <f t="shared" si="1"/>
        <v>4.6288260405957263E-5</v>
      </c>
      <c r="G21" s="247">
        <f>+'[5]CENSO POB 2020'!C16</f>
        <v>36088</v>
      </c>
      <c r="H21" s="125">
        <f t="shared" si="2"/>
        <v>6.2388040194715413E-3</v>
      </c>
      <c r="I21" s="125">
        <f t="shared" si="7"/>
        <v>5.3029834165508102E-3</v>
      </c>
      <c r="J21" s="126">
        <f>+'[5]TERRITORIO INEGI 2021'!B15</f>
        <v>5053.7</v>
      </c>
      <c r="K21" s="125">
        <f t="shared" si="3"/>
        <v>7.87715644892793E-2</v>
      </c>
      <c r="L21" s="128">
        <f t="shared" si="8"/>
        <v>1.1815734673391894E-2</v>
      </c>
      <c r="M21" s="129">
        <f t="shared" si="9"/>
        <v>1.7118718089942704E-2</v>
      </c>
      <c r="N21" s="130">
        <v>25568</v>
      </c>
      <c r="O21" s="131">
        <v>20948</v>
      </c>
      <c r="P21" s="132">
        <f t="shared" si="10"/>
        <v>1.9476311475943298E-2</v>
      </c>
      <c r="Q21" s="132">
        <v>2.5216163224999999</v>
      </c>
      <c r="R21" s="248">
        <f t="shared" si="11"/>
        <v>4.9111784919832688E-2</v>
      </c>
      <c r="S21" s="249">
        <f t="shared" si="12"/>
        <v>2.5472192355379904E-2</v>
      </c>
      <c r="T21" s="249">
        <f t="shared" si="13"/>
        <v>2.1651363502072918E-2</v>
      </c>
      <c r="U21" s="249">
        <f t="shared" si="14"/>
        <v>1.220546114187512</v>
      </c>
      <c r="V21" s="249">
        <f t="shared" si="15"/>
        <v>1.6218923884827686E-2</v>
      </c>
      <c r="W21" s="248">
        <f t="shared" si="16"/>
        <v>2.4328385827241529E-3</v>
      </c>
      <c r="X21" s="250">
        <f t="shared" si="17"/>
        <v>2.4084202084797071E-2</v>
      </c>
      <c r="Y21" s="32"/>
      <c r="Z21" s="138" t="e">
        <f t="shared" si="4"/>
        <v>#REF!</v>
      </c>
      <c r="AA21" s="139" t="e">
        <f t="shared" si="5"/>
        <v>#REF!</v>
      </c>
      <c r="AB21" s="139" t="e">
        <f t="shared" si="18"/>
        <v>#REF!</v>
      </c>
      <c r="AC21" s="139" t="e">
        <f t="shared" si="19"/>
        <v>#REF!</v>
      </c>
      <c r="AD21" s="251" t="e">
        <f t="shared" si="20"/>
        <v>#REF!</v>
      </c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</row>
    <row r="22" spans="1:59" x14ac:dyDescent="0.2">
      <c r="A22" s="42" t="s">
        <v>50</v>
      </c>
      <c r="B22" s="126">
        <v>1493874</v>
      </c>
      <c r="C22" s="126">
        <v>329170</v>
      </c>
      <c r="D22" s="135">
        <f t="shared" si="0"/>
        <v>0.22034656202598077</v>
      </c>
      <c r="E22" s="136">
        <f t="shared" si="6"/>
        <v>72531.477822092085</v>
      </c>
      <c r="F22" s="129">
        <f t="shared" si="1"/>
        <v>4.5547070922560457E-5</v>
      </c>
      <c r="G22" s="247">
        <f>+'[5]CENSO POB 2020'!C17</f>
        <v>1360</v>
      </c>
      <c r="H22" s="125">
        <f t="shared" si="2"/>
        <v>2.351134301286105E-4</v>
      </c>
      <c r="I22" s="125">
        <f t="shared" si="7"/>
        <v>1.9984641560931893E-4</v>
      </c>
      <c r="J22" s="126">
        <f>+'[5]TERRITORIO INEGI 2021'!B16</f>
        <v>720.7</v>
      </c>
      <c r="K22" s="125">
        <f t="shared" si="3"/>
        <v>1.1233485669395412E-2</v>
      </c>
      <c r="L22" s="128">
        <f t="shared" si="8"/>
        <v>1.6850228504093118E-3</v>
      </c>
      <c r="M22" s="129">
        <f t="shared" si="9"/>
        <v>1.8848692660186307E-3</v>
      </c>
      <c r="N22" s="130">
        <v>347</v>
      </c>
      <c r="O22" s="131">
        <v>179</v>
      </c>
      <c r="P22" s="132">
        <f t="shared" si="10"/>
        <v>1.6642446792981908E-4</v>
      </c>
      <c r="Q22" s="132">
        <v>1.9685182910000001</v>
      </c>
      <c r="R22" s="248">
        <f t="shared" si="11"/>
        <v>3.2760960918979179E-4</v>
      </c>
      <c r="S22" s="249">
        <f t="shared" si="12"/>
        <v>1.699171593208232E-4</v>
      </c>
      <c r="T22" s="249">
        <f t="shared" si="13"/>
        <v>1.4442958542269972E-4</v>
      </c>
      <c r="U22" s="249">
        <f t="shared" si="14"/>
        <v>1.9385474860335195</v>
      </c>
      <c r="V22" s="249">
        <f t="shared" si="15"/>
        <v>2.5759906780770288E-2</v>
      </c>
      <c r="W22" s="248">
        <f t="shared" si="16"/>
        <v>3.8639860171155432E-3</v>
      </c>
      <c r="X22" s="250">
        <f t="shared" si="17"/>
        <v>4.0084156025382428E-3</v>
      </c>
      <c r="Y22" s="32"/>
      <c r="Z22" s="138" t="e">
        <f t="shared" si="4"/>
        <v>#REF!</v>
      </c>
      <c r="AA22" s="139" t="e">
        <f t="shared" si="5"/>
        <v>#REF!</v>
      </c>
      <c r="AB22" s="139" t="e">
        <f t="shared" si="18"/>
        <v>#REF!</v>
      </c>
      <c r="AC22" s="139" t="e">
        <f t="shared" si="19"/>
        <v>#REF!</v>
      </c>
      <c r="AD22" s="251" t="e">
        <f t="shared" si="20"/>
        <v>#REF!</v>
      </c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</row>
    <row r="23" spans="1:59" x14ac:dyDescent="0.2">
      <c r="A23" s="42" t="s">
        <v>51</v>
      </c>
      <c r="B23" s="126">
        <v>2353237</v>
      </c>
      <c r="C23" s="126">
        <v>632096</v>
      </c>
      <c r="D23" s="135">
        <f t="shared" si="0"/>
        <v>0.26860702938123104</v>
      </c>
      <c r="E23" s="136">
        <f t="shared" si="6"/>
        <v>169785.42884375862</v>
      </c>
      <c r="F23" s="129">
        <f t="shared" si="1"/>
        <v>1.0661893568654935E-4</v>
      </c>
      <c r="G23" s="247">
        <f>+'[5]CENSO POB 2020'!C18</f>
        <v>3256</v>
      </c>
      <c r="H23" s="125">
        <f t="shared" si="2"/>
        <v>5.6288921213143808E-4</v>
      </c>
      <c r="I23" s="125">
        <f t="shared" si="7"/>
        <v>4.7845583031172234E-4</v>
      </c>
      <c r="J23" s="126">
        <f>+'[5]TERRITORIO INEGI 2021'!B17</f>
        <v>614.70000000000005</v>
      </c>
      <c r="K23" s="125">
        <f t="shared" si="3"/>
        <v>9.5812732634624129E-3</v>
      </c>
      <c r="L23" s="128">
        <f t="shared" si="8"/>
        <v>1.4371909895193619E-3</v>
      </c>
      <c r="M23" s="129">
        <f t="shared" si="9"/>
        <v>1.9156468198310843E-3</v>
      </c>
      <c r="N23" s="130">
        <v>355</v>
      </c>
      <c r="O23" s="131">
        <v>468</v>
      </c>
      <c r="P23" s="132">
        <f t="shared" si="10"/>
        <v>4.3512095525785101E-4</v>
      </c>
      <c r="Q23" s="132">
        <v>1.9393994637</v>
      </c>
      <c r="R23" s="248">
        <f t="shared" si="11"/>
        <v>8.43873347271708E-4</v>
      </c>
      <c r="S23" s="249">
        <f t="shared" si="12"/>
        <v>4.3768118508360012E-4</v>
      </c>
      <c r="T23" s="249">
        <f t="shared" si="13"/>
        <v>3.7202900732106011E-4</v>
      </c>
      <c r="U23" s="249">
        <f t="shared" si="14"/>
        <v>0.75854700854700852</v>
      </c>
      <c r="V23" s="249">
        <f t="shared" si="15"/>
        <v>1.0079763518707652E-2</v>
      </c>
      <c r="W23" s="248">
        <f t="shared" si="16"/>
        <v>1.5119645278061477E-3</v>
      </c>
      <c r="X23" s="250">
        <f t="shared" si="17"/>
        <v>1.8839935351272078E-3</v>
      </c>
      <c r="Y23" s="32"/>
      <c r="Z23" s="138" t="e">
        <f t="shared" si="4"/>
        <v>#REF!</v>
      </c>
      <c r="AA23" s="139" t="e">
        <f t="shared" si="5"/>
        <v>#REF!</v>
      </c>
      <c r="AB23" s="139" t="e">
        <f t="shared" si="18"/>
        <v>#REF!</v>
      </c>
      <c r="AC23" s="139" t="e">
        <f t="shared" si="19"/>
        <v>#REF!</v>
      </c>
      <c r="AD23" s="251" t="e">
        <f t="shared" si="20"/>
        <v>#REF!</v>
      </c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</row>
    <row r="24" spans="1:59" x14ac:dyDescent="0.2">
      <c r="A24" s="42" t="s">
        <v>52</v>
      </c>
      <c r="B24" s="126">
        <v>9897478</v>
      </c>
      <c r="C24" s="126">
        <v>1193413</v>
      </c>
      <c r="D24" s="135">
        <f t="shared" si="0"/>
        <v>0.120577484486452</v>
      </c>
      <c r="E24" s="136">
        <f t="shared" si="6"/>
        <v>143898.73749343015</v>
      </c>
      <c r="F24" s="129">
        <f t="shared" si="1"/>
        <v>9.0363056138970116E-5</v>
      </c>
      <c r="G24" s="247">
        <f>+'[5]CENSO POB 2020'!C20</f>
        <v>40903</v>
      </c>
      <c r="H24" s="125">
        <f t="shared" si="2"/>
        <v>7.0712092886401146E-3</v>
      </c>
      <c r="I24" s="125">
        <f t="shared" si="7"/>
        <v>6.0105278953440974E-3</v>
      </c>
      <c r="J24" s="126">
        <f>+'[5]TERRITORIO INEGI 2021'!B18</f>
        <v>7068.3</v>
      </c>
      <c r="K24" s="125">
        <f t="shared" si="3"/>
        <v>0.11017295234770028</v>
      </c>
      <c r="L24" s="128">
        <f t="shared" si="8"/>
        <v>1.6525942852155039E-2</v>
      </c>
      <c r="M24" s="129">
        <f t="shared" si="9"/>
        <v>2.2536470747499135E-2</v>
      </c>
      <c r="N24" s="130">
        <v>23646</v>
      </c>
      <c r="O24" s="131">
        <v>15246</v>
      </c>
      <c r="P24" s="132">
        <f t="shared" si="10"/>
        <v>1.4174901888592301E-2</v>
      </c>
      <c r="Q24" s="132">
        <v>2.0430424666000002</v>
      </c>
      <c r="R24" s="248">
        <f t="shared" si="11"/>
        <v>2.8959926518282615E-2</v>
      </c>
      <c r="S24" s="249">
        <f t="shared" si="12"/>
        <v>1.5020281182520606E-2</v>
      </c>
      <c r="T24" s="249">
        <f t="shared" si="13"/>
        <v>1.2767239005142515E-2</v>
      </c>
      <c r="U24" s="249">
        <f t="shared" si="14"/>
        <v>1.5509641873278237</v>
      </c>
      <c r="V24" s="249">
        <f t="shared" si="15"/>
        <v>2.060960238205228E-2</v>
      </c>
      <c r="W24" s="248">
        <f t="shared" si="16"/>
        <v>3.0914403573078417E-3</v>
      </c>
      <c r="X24" s="250">
        <f t="shared" si="17"/>
        <v>1.5858679362450355E-2</v>
      </c>
      <c r="Y24" s="32"/>
      <c r="Z24" s="138" t="e">
        <f t="shared" si="4"/>
        <v>#REF!</v>
      </c>
      <c r="AA24" s="139" t="e">
        <f t="shared" si="5"/>
        <v>#REF!</v>
      </c>
      <c r="AB24" s="139" t="e">
        <f t="shared" si="18"/>
        <v>#REF!</v>
      </c>
      <c r="AC24" s="139" t="e">
        <f t="shared" si="19"/>
        <v>#REF!</v>
      </c>
      <c r="AD24" s="251" t="e">
        <f t="shared" si="20"/>
        <v>#REF!</v>
      </c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</row>
    <row r="25" spans="1:59" x14ac:dyDescent="0.2">
      <c r="A25" s="42" t="s">
        <v>53</v>
      </c>
      <c r="B25" s="126">
        <v>377012210</v>
      </c>
      <c r="C25" s="126">
        <v>90011508</v>
      </c>
      <c r="D25" s="135">
        <f t="shared" si="0"/>
        <v>0.23874958320315409</v>
      </c>
      <c r="E25" s="136">
        <f t="shared" si="6"/>
        <v>21490210.018487372</v>
      </c>
      <c r="F25" s="129">
        <f t="shared" si="1"/>
        <v>1.3495052758384991E-2</v>
      </c>
      <c r="G25" s="247">
        <f>+'[5]CENSO POB 2020'!C21</f>
        <v>397205</v>
      </c>
      <c r="H25" s="125">
        <f t="shared" si="2"/>
        <v>6.8667816186937305E-2</v>
      </c>
      <c r="I25" s="125">
        <f t="shared" si="7"/>
        <v>5.8367643758896706E-2</v>
      </c>
      <c r="J25" s="126">
        <f>+'[5]TERRITORIO INEGI 2021'!B19</f>
        <v>1032</v>
      </c>
      <c r="K25" s="125">
        <f t="shared" si="3"/>
        <v>1.6085690593611857E-2</v>
      </c>
      <c r="L25" s="128">
        <f t="shared" si="8"/>
        <v>2.4128535890417784E-3</v>
      </c>
      <c r="M25" s="129">
        <f t="shared" si="9"/>
        <v>6.0780497347938486E-2</v>
      </c>
      <c r="N25" s="130">
        <v>49018</v>
      </c>
      <c r="O25" s="131">
        <v>87249</v>
      </c>
      <c r="P25" s="132">
        <f t="shared" si="10"/>
        <v>8.1119376549769751E-2</v>
      </c>
      <c r="Q25" s="132">
        <v>1.8532766358999999</v>
      </c>
      <c r="R25" s="248">
        <f t="shared" si="11"/>
        <v>0.15033664527846263</v>
      </c>
      <c r="S25" s="249">
        <f t="shared" si="12"/>
        <v>7.7973218705987155E-2</v>
      </c>
      <c r="T25" s="249">
        <f t="shared" si="13"/>
        <v>6.6277235900089077E-2</v>
      </c>
      <c r="U25" s="249">
        <f t="shared" si="14"/>
        <v>0.56181732741922541</v>
      </c>
      <c r="V25" s="249">
        <f t="shared" si="15"/>
        <v>7.4655700138420563E-3</v>
      </c>
      <c r="W25" s="248">
        <f t="shared" si="16"/>
        <v>1.1198355020763085E-3</v>
      </c>
      <c r="X25" s="250">
        <f t="shared" si="17"/>
        <v>6.7397071402165387E-2</v>
      </c>
      <c r="Y25" s="32"/>
      <c r="Z25" s="138" t="e">
        <f t="shared" si="4"/>
        <v>#REF!</v>
      </c>
      <c r="AA25" s="139" t="e">
        <f t="shared" si="5"/>
        <v>#REF!</v>
      </c>
      <c r="AB25" s="139" t="e">
        <f t="shared" si="18"/>
        <v>#REF!</v>
      </c>
      <c r="AC25" s="139" t="e">
        <f t="shared" si="19"/>
        <v>#REF!</v>
      </c>
      <c r="AD25" s="251" t="e">
        <f t="shared" si="20"/>
        <v>#REF!</v>
      </c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">
      <c r="A26" s="42" t="s">
        <v>54</v>
      </c>
      <c r="B26" s="126">
        <v>4942797</v>
      </c>
      <c r="C26" s="126">
        <v>877317</v>
      </c>
      <c r="D26" s="135">
        <f t="shared" si="0"/>
        <v>0.17749403829451219</v>
      </c>
      <c r="E26" s="136">
        <f t="shared" si="6"/>
        <v>155718.53719442655</v>
      </c>
      <c r="F26" s="129">
        <f t="shared" si="1"/>
        <v>9.778545082107276E-5</v>
      </c>
      <c r="G26" s="247">
        <f>+'[5]CENSO POB 2020'!C22</f>
        <v>5506</v>
      </c>
      <c r="H26" s="125">
        <f t="shared" si="2"/>
        <v>9.5186363697656574E-4</v>
      </c>
      <c r="I26" s="125">
        <f t="shared" si="7"/>
        <v>8.0908409143008091E-4</v>
      </c>
      <c r="J26" s="126">
        <f>+'[5]TERRITORIO INEGI 2021'!B20</f>
        <v>1888.6</v>
      </c>
      <c r="K26" s="125">
        <f t="shared" si="3"/>
        <v>2.9437437262689294E-2</v>
      </c>
      <c r="L26" s="128">
        <f t="shared" si="8"/>
        <v>4.4156155894033936E-3</v>
      </c>
      <c r="M26" s="129">
        <f t="shared" si="9"/>
        <v>5.2246996808334749E-3</v>
      </c>
      <c r="N26" s="130">
        <v>2284</v>
      </c>
      <c r="O26" s="131">
        <v>950</v>
      </c>
      <c r="P26" s="132">
        <f t="shared" si="10"/>
        <v>8.8325834934820178E-4</v>
      </c>
      <c r="Q26" s="132">
        <v>2.0503201405999998</v>
      </c>
      <c r="R26" s="248">
        <f t="shared" si="11"/>
        <v>1.8109623830217289E-3</v>
      </c>
      <c r="S26" s="249">
        <f t="shared" si="12"/>
        <v>9.3926910300624043E-4</v>
      </c>
      <c r="T26" s="249">
        <f t="shared" si="13"/>
        <v>7.9837873755530435E-4</v>
      </c>
      <c r="U26" s="249">
        <f t="shared" si="14"/>
        <v>2.4042105263157896</v>
      </c>
      <c r="V26" s="249">
        <f t="shared" si="15"/>
        <v>3.1947754432346431E-2</v>
      </c>
      <c r="W26" s="248">
        <f t="shared" si="16"/>
        <v>4.7921631648519649E-3</v>
      </c>
      <c r="X26" s="250">
        <f t="shared" si="17"/>
        <v>5.5905419024072697E-3</v>
      </c>
      <c r="Y26" s="32"/>
      <c r="Z26" s="138" t="e">
        <f t="shared" si="4"/>
        <v>#REF!</v>
      </c>
      <c r="AA26" s="139" t="e">
        <f t="shared" si="5"/>
        <v>#REF!</v>
      </c>
      <c r="AB26" s="139" t="e">
        <f t="shared" si="18"/>
        <v>#REF!</v>
      </c>
      <c r="AC26" s="139" t="e">
        <f t="shared" si="19"/>
        <v>#REF!</v>
      </c>
      <c r="AD26" s="251" t="e">
        <f t="shared" si="20"/>
        <v>#REF!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</row>
    <row r="27" spans="1:59" x14ac:dyDescent="0.2">
      <c r="A27" s="42" t="s">
        <v>55</v>
      </c>
      <c r="B27" s="126">
        <v>437682929</v>
      </c>
      <c r="C27" s="126">
        <v>130662277.23999999</v>
      </c>
      <c r="D27" s="135">
        <f t="shared" si="0"/>
        <v>0.29853181054726491</v>
      </c>
      <c r="E27" s="136">
        <f t="shared" si="6"/>
        <v>39006846.194685884</v>
      </c>
      <c r="F27" s="129">
        <f t="shared" si="1"/>
        <v>2.4494848904810584E-2</v>
      </c>
      <c r="G27" s="247">
        <f>+'[5]CENSO POB 2020'!C23</f>
        <v>481213</v>
      </c>
      <c r="H27" s="125">
        <f t="shared" si="2"/>
        <v>8.3190911067999293E-2</v>
      </c>
      <c r="I27" s="125">
        <f t="shared" si="7"/>
        <v>7.0712274407799397E-2</v>
      </c>
      <c r="J27" s="126">
        <f>+'[5]TERRITORIO INEGI 2021'!B21</f>
        <v>149.4</v>
      </c>
      <c r="K27" s="125">
        <f t="shared" si="3"/>
        <v>2.3286842777961352E-3</v>
      </c>
      <c r="L27" s="128">
        <f t="shared" si="8"/>
        <v>3.4930264166942025E-4</v>
      </c>
      <c r="M27" s="129">
        <f t="shared" si="9"/>
        <v>7.1061577049468819E-2</v>
      </c>
      <c r="N27" s="130">
        <v>95635</v>
      </c>
      <c r="O27" s="131">
        <v>113990</v>
      </c>
      <c r="P27" s="132">
        <f t="shared" si="10"/>
        <v>0.10598170446547529</v>
      </c>
      <c r="Q27" s="132">
        <v>1.9916235985999999</v>
      </c>
      <c r="R27" s="248">
        <f t="shared" si="11"/>
        <v>0.21107566363329158</v>
      </c>
      <c r="S27" s="249">
        <f t="shared" si="12"/>
        <v>0.10947596212157762</v>
      </c>
      <c r="T27" s="249">
        <f t="shared" si="13"/>
        <v>9.3054567803340968E-2</v>
      </c>
      <c r="U27" s="249">
        <f t="shared" si="14"/>
        <v>0.83897710325467145</v>
      </c>
      <c r="V27" s="249">
        <f t="shared" si="15"/>
        <v>1.1148538855378512E-2</v>
      </c>
      <c r="W27" s="248">
        <f t="shared" si="16"/>
        <v>1.6722808283067768E-3</v>
      </c>
      <c r="X27" s="250">
        <f t="shared" si="17"/>
        <v>9.472684863164775E-2</v>
      </c>
      <c r="Y27" s="32"/>
      <c r="Z27" s="138" t="e">
        <f t="shared" si="4"/>
        <v>#REF!</v>
      </c>
      <c r="AA27" s="139" t="e">
        <f t="shared" si="5"/>
        <v>#REF!</v>
      </c>
      <c r="AB27" s="139" t="e">
        <f t="shared" si="18"/>
        <v>#REF!</v>
      </c>
      <c r="AC27" s="139" t="e">
        <f t="shared" si="19"/>
        <v>#REF!</v>
      </c>
      <c r="AD27" s="251" t="e">
        <f t="shared" si="20"/>
        <v>#REF!</v>
      </c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</row>
    <row r="28" spans="1:59" x14ac:dyDescent="0.2">
      <c r="A28" s="42" t="s">
        <v>56</v>
      </c>
      <c r="B28" s="126">
        <v>11203821</v>
      </c>
      <c r="C28" s="126">
        <v>3648762.03</v>
      </c>
      <c r="D28" s="135">
        <f t="shared" si="0"/>
        <v>0.32567121788182796</v>
      </c>
      <c r="E28" s="136">
        <f t="shared" si="6"/>
        <v>1188296.7740710708</v>
      </c>
      <c r="F28" s="129">
        <f t="shared" si="1"/>
        <v>7.4620618620815709E-4</v>
      </c>
      <c r="G28" s="247">
        <f>+'[5]CENSO POB 2020'!C24</f>
        <v>14109</v>
      </c>
      <c r="H28" s="125">
        <f t="shared" si="2"/>
        <v>2.4391289600621804E-3</v>
      </c>
      <c r="I28" s="125">
        <f t="shared" si="7"/>
        <v>2.0732596160528533E-3</v>
      </c>
      <c r="J28" s="126">
        <f>+'[5]TERRITORIO INEGI 2021'!B22</f>
        <v>2478.8000000000002</v>
      </c>
      <c r="K28" s="125">
        <f t="shared" si="3"/>
        <v>3.8636831243648327E-2</v>
      </c>
      <c r="L28" s="128">
        <f t="shared" si="8"/>
        <v>5.7955246865472486E-3</v>
      </c>
      <c r="M28" s="129">
        <f t="shared" si="9"/>
        <v>7.8687843026001014E-3</v>
      </c>
      <c r="N28" s="130">
        <v>5621</v>
      </c>
      <c r="O28" s="131">
        <v>1660</v>
      </c>
      <c r="P28" s="132">
        <f t="shared" si="10"/>
        <v>1.543377747282121E-3</v>
      </c>
      <c r="Q28" s="132">
        <v>2.1173054283999999</v>
      </c>
      <c r="R28" s="248">
        <f t="shared" si="11"/>
        <v>3.2678020823921979E-3</v>
      </c>
      <c r="S28" s="249">
        <f t="shared" si="12"/>
        <v>1.6948698435187855E-3</v>
      </c>
      <c r="T28" s="249">
        <f t="shared" si="13"/>
        <v>1.4406393669909676E-3</v>
      </c>
      <c r="U28" s="249">
        <f t="shared" si="14"/>
        <v>3.3861445783132531</v>
      </c>
      <c r="V28" s="249">
        <f t="shared" si="15"/>
        <v>4.499594119411314E-2</v>
      </c>
      <c r="W28" s="248">
        <f t="shared" si="16"/>
        <v>6.7493911791169708E-3</v>
      </c>
      <c r="X28" s="250">
        <f t="shared" si="17"/>
        <v>8.1900305461079376E-3</v>
      </c>
      <c r="Y28" s="32"/>
      <c r="Z28" s="138" t="e">
        <f t="shared" si="4"/>
        <v>#REF!</v>
      </c>
      <c r="AA28" s="139" t="e">
        <f t="shared" si="5"/>
        <v>#REF!</v>
      </c>
      <c r="AB28" s="139" t="e">
        <f t="shared" si="18"/>
        <v>#REF!</v>
      </c>
      <c r="AC28" s="139" t="e">
        <f t="shared" si="19"/>
        <v>#REF!</v>
      </c>
      <c r="AD28" s="251" t="e">
        <f t="shared" si="20"/>
        <v>#REF!</v>
      </c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</row>
    <row r="29" spans="1:59" x14ac:dyDescent="0.2">
      <c r="A29" s="42" t="s">
        <v>57</v>
      </c>
      <c r="B29" s="126">
        <v>822645</v>
      </c>
      <c r="C29" s="126">
        <v>218938</v>
      </c>
      <c r="D29" s="135">
        <f t="shared" si="0"/>
        <v>0.26613910009785507</v>
      </c>
      <c r="E29" s="136">
        <f t="shared" si="6"/>
        <v>58267.962297224192</v>
      </c>
      <c r="F29" s="129">
        <f t="shared" si="1"/>
        <v>3.6590113574887031E-5</v>
      </c>
      <c r="G29" s="247">
        <f>+'[5]CENSO POB 2020'!C25</f>
        <v>1808</v>
      </c>
      <c r="H29" s="125">
        <f t="shared" si="2"/>
        <v>3.1256256005332924E-4</v>
      </c>
      <c r="I29" s="125">
        <f t="shared" si="7"/>
        <v>2.6567817604532983E-4</v>
      </c>
      <c r="J29" s="126">
        <f>+'[5]TERRITORIO INEGI 2021'!B23</f>
        <v>387.9</v>
      </c>
      <c r="K29" s="125">
        <f t="shared" si="3"/>
        <v>6.0461621911453867E-3</v>
      </c>
      <c r="L29" s="128">
        <f t="shared" si="8"/>
        <v>9.0692432867180801E-4</v>
      </c>
      <c r="M29" s="129">
        <f t="shared" si="9"/>
        <v>1.1726025047171379E-3</v>
      </c>
      <c r="N29" s="130">
        <v>196</v>
      </c>
      <c r="O29" s="131">
        <v>185</v>
      </c>
      <c r="P29" s="132">
        <f t="shared" si="10"/>
        <v>1.7200294171517615E-4</v>
      </c>
      <c r="Q29" s="132">
        <v>1.7757863003000001</v>
      </c>
      <c r="R29" s="248">
        <f t="shared" si="11"/>
        <v>3.054404675091092E-4</v>
      </c>
      <c r="S29" s="249">
        <f t="shared" si="12"/>
        <v>1.5841896917835949E-4</v>
      </c>
      <c r="T29" s="249">
        <f t="shared" si="13"/>
        <v>1.3465612380160556E-4</v>
      </c>
      <c r="U29" s="249">
        <f t="shared" si="14"/>
        <v>1.0594594594594595</v>
      </c>
      <c r="V29" s="249">
        <f t="shared" si="15"/>
        <v>1.4078363883426199E-2</v>
      </c>
      <c r="W29" s="248">
        <f t="shared" si="16"/>
        <v>2.1117545825139299E-3</v>
      </c>
      <c r="X29" s="250">
        <f t="shared" si="17"/>
        <v>2.2464107063155355E-3</v>
      </c>
      <c r="Y29" s="32"/>
      <c r="Z29" s="138" t="e">
        <f t="shared" si="4"/>
        <v>#REF!</v>
      </c>
      <c r="AA29" s="139" t="e">
        <f t="shared" si="5"/>
        <v>#REF!</v>
      </c>
      <c r="AB29" s="139" t="e">
        <f t="shared" si="18"/>
        <v>#REF!</v>
      </c>
      <c r="AC29" s="139" t="e">
        <f t="shared" si="19"/>
        <v>#REF!</v>
      </c>
      <c r="AD29" s="251" t="e">
        <f t="shared" si="20"/>
        <v>#REF!</v>
      </c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</row>
    <row r="30" spans="1:59" x14ac:dyDescent="0.2">
      <c r="A30" s="42" t="s">
        <v>58</v>
      </c>
      <c r="B30" s="126">
        <v>1482915</v>
      </c>
      <c r="C30" s="126">
        <v>140414</v>
      </c>
      <c r="D30" s="135">
        <f t="shared" si="0"/>
        <v>9.4687827690730753E-2</v>
      </c>
      <c r="E30" s="136">
        <f t="shared" si="6"/>
        <v>13295.496637366268</v>
      </c>
      <c r="F30" s="129">
        <f t="shared" si="1"/>
        <v>8.3490774829950728E-6</v>
      </c>
      <c r="G30" s="247">
        <f>+'[5]CENSO POB 2020'!C26</f>
        <v>6282</v>
      </c>
      <c r="H30" s="125">
        <f t="shared" si="2"/>
        <v>1.0860165941675964E-3</v>
      </c>
      <c r="I30" s="125">
        <f t="shared" si="7"/>
        <v>9.2311410504245688E-4</v>
      </c>
      <c r="J30" s="126">
        <f>+'[5]TERRITORIO INEGI 2021'!B24</f>
        <v>1306.7</v>
      </c>
      <c r="K30" s="125">
        <f t="shared" si="3"/>
        <v>2.0367414630496718E-2</v>
      </c>
      <c r="L30" s="128">
        <f t="shared" si="8"/>
        <v>3.0551121945745076E-3</v>
      </c>
      <c r="M30" s="129">
        <f t="shared" si="9"/>
        <v>3.9782262996169646E-3</v>
      </c>
      <c r="N30" s="130">
        <v>3611</v>
      </c>
      <c r="O30" s="131">
        <v>3897</v>
      </c>
      <c r="P30" s="132">
        <f t="shared" si="10"/>
        <v>3.6232187235894133E-3</v>
      </c>
      <c r="Q30" s="132">
        <v>2.6101222018999999</v>
      </c>
      <c r="R30" s="248">
        <f t="shared" si="11"/>
        <v>9.4570436327805069E-3</v>
      </c>
      <c r="S30" s="249">
        <f t="shared" si="12"/>
        <v>4.9049659856717437E-3</v>
      </c>
      <c r="T30" s="249">
        <f t="shared" si="13"/>
        <v>4.1692210878209821E-3</v>
      </c>
      <c r="U30" s="249">
        <f t="shared" si="14"/>
        <v>0.92661021298434698</v>
      </c>
      <c r="V30" s="249">
        <f t="shared" si="15"/>
        <v>1.2313029668118099E-2</v>
      </c>
      <c r="W30" s="248">
        <f t="shared" si="16"/>
        <v>1.8469544502177147E-3</v>
      </c>
      <c r="X30" s="250">
        <f t="shared" si="17"/>
        <v>6.0161755380386973E-3</v>
      </c>
      <c r="Y30" s="32"/>
      <c r="Z30" s="138" t="e">
        <f t="shared" si="4"/>
        <v>#REF!</v>
      </c>
      <c r="AA30" s="139" t="e">
        <f t="shared" si="5"/>
        <v>#REF!</v>
      </c>
      <c r="AB30" s="139" t="e">
        <f t="shared" si="18"/>
        <v>#REF!</v>
      </c>
      <c r="AC30" s="139" t="e">
        <f t="shared" si="19"/>
        <v>#REF!</v>
      </c>
      <c r="AD30" s="251" t="e">
        <f t="shared" si="20"/>
        <v>#REF!</v>
      </c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</row>
    <row r="31" spans="1:59" x14ac:dyDescent="0.2">
      <c r="A31" s="42" t="s">
        <v>59</v>
      </c>
      <c r="B31" s="126">
        <v>59610291</v>
      </c>
      <c r="C31" s="126">
        <v>9156806</v>
      </c>
      <c r="D31" s="135">
        <f t="shared" si="0"/>
        <v>0.15361116086482449</v>
      </c>
      <c r="E31" s="136">
        <f t="shared" si="6"/>
        <v>1406587.59947399</v>
      </c>
      <c r="F31" s="129">
        <f t="shared" si="1"/>
        <v>8.8328470721607565E-4</v>
      </c>
      <c r="G31" s="247">
        <f>+'[5]CENSO POB 2020'!C27</f>
        <v>102149</v>
      </c>
      <c r="H31" s="125">
        <f t="shared" si="2"/>
        <v>1.7659266010446643E-2</v>
      </c>
      <c r="I31" s="125">
        <f t="shared" si="7"/>
        <v>1.5010376108879647E-2</v>
      </c>
      <c r="J31" s="126">
        <f>+'[5]TERRITORIO INEGI 2021'!B25</f>
        <v>184.5</v>
      </c>
      <c r="K31" s="125">
        <f t="shared" si="3"/>
        <v>2.8757848008928175E-3</v>
      </c>
      <c r="L31" s="128">
        <f t="shared" si="8"/>
        <v>4.3136772013392259E-4</v>
      </c>
      <c r="M31" s="129">
        <f t="shared" si="9"/>
        <v>1.544174382901357E-2</v>
      </c>
      <c r="N31" s="130">
        <v>12989</v>
      </c>
      <c r="O31" s="131">
        <v>23008</v>
      </c>
      <c r="P31" s="132">
        <f t="shared" si="10"/>
        <v>2.1391587475582556E-2</v>
      </c>
      <c r="Q31" s="132">
        <v>1.8972127424</v>
      </c>
      <c r="R31" s="248">
        <f t="shared" si="11"/>
        <v>4.0584392338839474E-2</v>
      </c>
      <c r="S31" s="249">
        <f t="shared" si="12"/>
        <v>2.1049396798927165E-2</v>
      </c>
      <c r="T31" s="249">
        <f t="shared" si="13"/>
        <v>1.7891987279088091E-2</v>
      </c>
      <c r="U31" s="249">
        <f t="shared" si="14"/>
        <v>0.56454276773296241</v>
      </c>
      <c r="V31" s="249">
        <f t="shared" si="15"/>
        <v>7.5017863505189922E-3</v>
      </c>
      <c r="W31" s="248">
        <f t="shared" si="16"/>
        <v>1.1252679525778487E-3</v>
      </c>
      <c r="X31" s="250">
        <f t="shared" si="17"/>
        <v>1.901725523166594E-2</v>
      </c>
      <c r="Y31" s="32"/>
      <c r="Z31" s="138" t="e">
        <f t="shared" si="4"/>
        <v>#REF!</v>
      </c>
      <c r="AA31" s="139" t="e">
        <f t="shared" si="5"/>
        <v>#REF!</v>
      </c>
      <c r="AB31" s="139" t="e">
        <f t="shared" si="18"/>
        <v>#REF!</v>
      </c>
      <c r="AC31" s="139" t="e">
        <f t="shared" si="19"/>
        <v>#REF!</v>
      </c>
      <c r="AD31" s="251" t="e">
        <f t="shared" si="20"/>
        <v>#REF!</v>
      </c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</row>
    <row r="32" spans="1:59" x14ac:dyDescent="0.2">
      <c r="A32" s="42" t="s">
        <v>60</v>
      </c>
      <c r="B32" s="126">
        <v>542535324</v>
      </c>
      <c r="C32" s="126">
        <v>215375991.11000001</v>
      </c>
      <c r="D32" s="135">
        <f t="shared" si="0"/>
        <v>0.39698058648435586</v>
      </c>
      <c r="E32" s="136">
        <f t="shared" si="6"/>
        <v>85500087.265497223</v>
      </c>
      <c r="F32" s="129">
        <f t="shared" si="1"/>
        <v>5.3690875403348902E-2</v>
      </c>
      <c r="G32" s="247">
        <f>+'[5]CENSO POB 2020'!C28</f>
        <v>643143</v>
      </c>
      <c r="H32" s="125">
        <f t="shared" si="2"/>
        <v>0.11118496823029775</v>
      </c>
      <c r="I32" s="125">
        <f t="shared" si="7"/>
        <v>9.4507222995753079E-2</v>
      </c>
      <c r="J32" s="126">
        <f>+'[5]TERRITORIO INEGI 2021'!B26</f>
        <v>118.4</v>
      </c>
      <c r="K32" s="125">
        <f t="shared" si="3"/>
        <v>1.8454900836081822E-3</v>
      </c>
      <c r="L32" s="128">
        <f t="shared" si="8"/>
        <v>2.7682351254122733E-4</v>
      </c>
      <c r="M32" s="129">
        <f t="shared" si="9"/>
        <v>9.4784046508294306E-2</v>
      </c>
      <c r="N32" s="130">
        <v>113831</v>
      </c>
      <c r="O32" s="131">
        <v>95688</v>
      </c>
      <c r="P32" s="132">
        <f t="shared" si="10"/>
        <v>8.8965499928874453E-2</v>
      </c>
      <c r="Q32" s="132">
        <v>1.8797706219999999</v>
      </c>
      <c r="R32" s="248">
        <f t="shared" si="11"/>
        <v>0.16723473313784129</v>
      </c>
      <c r="S32" s="249">
        <f t="shared" si="12"/>
        <v>8.6737537597976422E-2</v>
      </c>
      <c r="T32" s="249">
        <f t="shared" si="13"/>
        <v>7.372690695827995E-2</v>
      </c>
      <c r="U32" s="249">
        <f t="shared" si="14"/>
        <v>1.1896058021904523</v>
      </c>
      <c r="V32" s="249">
        <f t="shared" si="15"/>
        <v>1.5807781233665195E-2</v>
      </c>
      <c r="W32" s="248">
        <f t="shared" si="16"/>
        <v>2.3711671850497793E-3</v>
      </c>
      <c r="X32" s="250">
        <f t="shared" si="17"/>
        <v>7.6098074143329725E-2</v>
      </c>
      <c r="Y32" s="32"/>
      <c r="Z32" s="138" t="e">
        <f t="shared" si="4"/>
        <v>#REF!</v>
      </c>
      <c r="AA32" s="139" t="e">
        <f t="shared" si="5"/>
        <v>#REF!</v>
      </c>
      <c r="AB32" s="139" t="e">
        <f t="shared" si="18"/>
        <v>#REF!</v>
      </c>
      <c r="AC32" s="139" t="e">
        <f t="shared" si="19"/>
        <v>#REF!</v>
      </c>
      <c r="AD32" s="251" t="e">
        <f t="shared" si="20"/>
        <v>#REF!</v>
      </c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</row>
    <row r="33" spans="1:59" x14ac:dyDescent="0.2">
      <c r="A33" s="42" t="s">
        <v>61</v>
      </c>
      <c r="B33" s="126">
        <v>1019354</v>
      </c>
      <c r="C33" s="126">
        <v>288216.5</v>
      </c>
      <c r="D33" s="135">
        <f t="shared" si="0"/>
        <v>0.282744267447815</v>
      </c>
      <c r="E33" s="136">
        <f t="shared" si="6"/>
        <v>81491.563158873178</v>
      </c>
      <c r="F33" s="129">
        <f t="shared" si="1"/>
        <v>5.1173671325044735E-5</v>
      </c>
      <c r="G33" s="247">
        <f>+'[5]CENSO POB 2020'!C37</f>
        <v>1959</v>
      </c>
      <c r="H33" s="125">
        <f t="shared" si="2"/>
        <v>3.3866706589849116E-4</v>
      </c>
      <c r="I33" s="125">
        <f t="shared" si="7"/>
        <v>2.8786700601371749E-4</v>
      </c>
      <c r="J33" s="126">
        <f>+'[5]TERRITORIO INEGI 2021'!B27</f>
        <v>496.6</v>
      </c>
      <c r="K33" s="125">
        <f t="shared" si="3"/>
        <v>7.7404592527012097E-3</v>
      </c>
      <c r="L33" s="128">
        <f t="shared" si="8"/>
        <v>1.1610688879051814E-3</v>
      </c>
      <c r="M33" s="129">
        <f t="shared" si="9"/>
        <v>1.4489358939188989E-3</v>
      </c>
      <c r="N33" s="130">
        <v>188</v>
      </c>
      <c r="O33" s="131">
        <v>192</v>
      </c>
      <c r="P33" s="132">
        <f t="shared" si="10"/>
        <v>1.7851116113142606E-4</v>
      </c>
      <c r="Q33" s="132">
        <v>1.9505591721</v>
      </c>
      <c r="R33" s="248">
        <f t="shared" si="11"/>
        <v>3.4819658266712413E-4</v>
      </c>
      <c r="S33" s="249">
        <f t="shared" si="12"/>
        <v>1.8059474616246836E-4</v>
      </c>
      <c r="T33" s="249">
        <f t="shared" si="13"/>
        <v>1.5350553423809811E-4</v>
      </c>
      <c r="U33" s="249">
        <f t="shared" si="14"/>
        <v>0.97916666666666663</v>
      </c>
      <c r="V33" s="249">
        <f t="shared" si="15"/>
        <v>1.3011413049148681E-2</v>
      </c>
      <c r="W33" s="248">
        <f t="shared" si="16"/>
        <v>1.9517119573723022E-3</v>
      </c>
      <c r="X33" s="250">
        <f t="shared" si="17"/>
        <v>2.1052174916104003E-3</v>
      </c>
      <c r="Y33" s="32"/>
      <c r="Z33" s="138" t="e">
        <f t="shared" si="4"/>
        <v>#REF!</v>
      </c>
      <c r="AA33" s="139" t="e">
        <f t="shared" si="5"/>
        <v>#REF!</v>
      </c>
      <c r="AB33" s="139" t="e">
        <f t="shared" si="18"/>
        <v>#REF!</v>
      </c>
      <c r="AC33" s="139" t="e">
        <f t="shared" si="19"/>
        <v>#REF!</v>
      </c>
      <c r="AD33" s="251" t="e">
        <f t="shared" si="20"/>
        <v>#REF!</v>
      </c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</row>
    <row r="34" spans="1:59" x14ac:dyDescent="0.2">
      <c r="A34" s="42" t="s">
        <v>62</v>
      </c>
      <c r="B34" s="126">
        <v>2430155</v>
      </c>
      <c r="C34" s="126">
        <v>518824</v>
      </c>
      <c r="D34" s="135">
        <f t="shared" si="0"/>
        <v>0.21349420098717983</v>
      </c>
      <c r="E34" s="136">
        <f t="shared" si="6"/>
        <v>110765.9153329726</v>
      </c>
      <c r="F34" s="129">
        <f t="shared" si="1"/>
        <v>6.95568758966686E-5</v>
      </c>
      <c r="G34" s="247">
        <f>+'[5]CENSO POB 2020'!C29</f>
        <v>16086</v>
      </c>
      <c r="H34" s="125">
        <f t="shared" si="2"/>
        <v>2.7809078213594327E-3</v>
      </c>
      <c r="I34" s="125">
        <f t="shared" si="7"/>
        <v>2.3637716481555177E-3</v>
      </c>
      <c r="J34" s="126">
        <f>+'[5]TERRITORIO INEGI 2021'!B28</f>
        <v>170.6</v>
      </c>
      <c r="K34" s="125">
        <f t="shared" si="3"/>
        <v>2.6591267589827351E-3</v>
      </c>
      <c r="L34" s="128">
        <f t="shared" si="8"/>
        <v>3.9886901384741024E-4</v>
      </c>
      <c r="M34" s="129">
        <f t="shared" si="9"/>
        <v>2.762640662002928E-3</v>
      </c>
      <c r="N34" s="130">
        <v>3006</v>
      </c>
      <c r="O34" s="131">
        <v>3272</v>
      </c>
      <c r="P34" s="132">
        <f t="shared" si="10"/>
        <v>3.0421277042813858E-3</v>
      </c>
      <c r="Q34" s="132">
        <v>1.6415123341</v>
      </c>
      <c r="R34" s="248">
        <f t="shared" si="11"/>
        <v>4.9936901484852123E-3</v>
      </c>
      <c r="S34" s="249">
        <f t="shared" si="12"/>
        <v>2.5900145195906737E-3</v>
      </c>
      <c r="T34" s="249">
        <f t="shared" si="13"/>
        <v>2.2015123416520726E-3</v>
      </c>
      <c r="U34" s="249">
        <f t="shared" si="14"/>
        <v>0.91870415647921755</v>
      </c>
      <c r="V34" s="249">
        <f t="shared" si="15"/>
        <v>1.2207971999919139E-2</v>
      </c>
      <c r="W34" s="248">
        <f t="shared" si="16"/>
        <v>1.8311957999878707E-3</v>
      </c>
      <c r="X34" s="250">
        <f t="shared" si="17"/>
        <v>4.0327081416399431E-3</v>
      </c>
      <c r="Y34" s="32"/>
      <c r="Z34" s="138" t="e">
        <f t="shared" si="4"/>
        <v>#REF!</v>
      </c>
      <c r="AA34" s="139" t="e">
        <f t="shared" si="5"/>
        <v>#REF!</v>
      </c>
      <c r="AB34" s="139" t="e">
        <f t="shared" si="18"/>
        <v>#REF!</v>
      </c>
      <c r="AC34" s="139" t="e">
        <f t="shared" si="19"/>
        <v>#REF!</v>
      </c>
      <c r="AD34" s="251" t="e">
        <f t="shared" si="20"/>
        <v>#REF!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</row>
    <row r="35" spans="1:59" x14ac:dyDescent="0.2">
      <c r="A35" s="42" t="s">
        <v>63</v>
      </c>
      <c r="B35" s="126">
        <v>721085</v>
      </c>
      <c r="C35" s="126">
        <v>336929</v>
      </c>
      <c r="D35" s="135">
        <f t="shared" si="0"/>
        <v>0.46725282040258775</v>
      </c>
      <c r="E35" s="136">
        <f t="shared" si="6"/>
        <v>157431.02552542349</v>
      </c>
      <c r="F35" s="129">
        <f t="shared" si="1"/>
        <v>9.886082981248519E-5</v>
      </c>
      <c r="G35" s="247">
        <f>+'[5]CENSO POB 2020'!C30</f>
        <v>1386</v>
      </c>
      <c r="H35" s="125">
        <f t="shared" si="2"/>
        <v>2.3960824570459864E-4</v>
      </c>
      <c r="I35" s="125">
        <f t="shared" si="7"/>
        <v>2.0366700884890884E-4</v>
      </c>
      <c r="J35" s="126">
        <f>+'[5]TERRITORIO INEGI 2021'!B29</f>
        <v>443.2</v>
      </c>
      <c r="K35" s="125">
        <f t="shared" si="3"/>
        <v>6.9081182859387349E-3</v>
      </c>
      <c r="L35" s="128">
        <f t="shared" si="8"/>
        <v>1.0362177428908102E-3</v>
      </c>
      <c r="M35" s="129">
        <f t="shared" si="9"/>
        <v>1.239884751739719E-3</v>
      </c>
      <c r="N35" s="130">
        <v>237</v>
      </c>
      <c r="O35" s="131">
        <v>131</v>
      </c>
      <c r="P35" s="132">
        <f t="shared" si="10"/>
        <v>1.2179667764696256E-4</v>
      </c>
      <c r="Q35" s="132">
        <v>2.2584083591000002</v>
      </c>
      <c r="R35" s="248">
        <f t="shared" si="11"/>
        <v>2.7506663490850839E-4</v>
      </c>
      <c r="S35" s="249">
        <f t="shared" si="12"/>
        <v>1.426653550949875E-4</v>
      </c>
      <c r="T35" s="249">
        <f t="shared" si="13"/>
        <v>1.2126555183073937E-4</v>
      </c>
      <c r="U35" s="249">
        <f t="shared" si="14"/>
        <v>1.8091603053435115</v>
      </c>
      <c r="V35" s="249">
        <f t="shared" si="15"/>
        <v>2.4040577366755789E-2</v>
      </c>
      <c r="W35" s="248">
        <f t="shared" si="16"/>
        <v>3.6060866050133681E-3</v>
      </c>
      <c r="X35" s="250">
        <f t="shared" si="17"/>
        <v>3.7273521568441073E-3</v>
      </c>
      <c r="Y35" s="32"/>
      <c r="Z35" s="138" t="e">
        <f t="shared" si="4"/>
        <v>#REF!</v>
      </c>
      <c r="AA35" s="139" t="e">
        <f t="shared" si="5"/>
        <v>#REF!</v>
      </c>
      <c r="AB35" s="139" t="e">
        <f t="shared" si="18"/>
        <v>#REF!</v>
      </c>
      <c r="AC35" s="139" t="e">
        <f t="shared" si="19"/>
        <v>#REF!</v>
      </c>
      <c r="AD35" s="251" t="e">
        <f t="shared" si="20"/>
        <v>#REF!</v>
      </c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</row>
    <row r="36" spans="1:59" x14ac:dyDescent="0.2">
      <c r="A36" s="42" t="s">
        <v>64</v>
      </c>
      <c r="B36" s="126">
        <v>1890448</v>
      </c>
      <c r="C36" s="126">
        <v>629171</v>
      </c>
      <c r="D36" s="135">
        <f t="shared" si="0"/>
        <v>0.33281581931901855</v>
      </c>
      <c r="E36" s="136">
        <f t="shared" si="6"/>
        <v>209398.06185676623</v>
      </c>
      <c r="F36" s="129">
        <f t="shared" si="1"/>
        <v>1.3149419618652597E-4</v>
      </c>
      <c r="G36" s="247">
        <f>+'[5]CENSO POB 2020'!C31</f>
        <v>7026</v>
      </c>
      <c r="H36" s="125">
        <f t="shared" si="2"/>
        <v>1.2146374706497186E-3</v>
      </c>
      <c r="I36" s="125">
        <f t="shared" si="7"/>
        <v>1.0324418500522608E-3</v>
      </c>
      <c r="J36" s="126">
        <f>+'[5]TERRITORIO INEGI 2021'!B30</f>
        <v>127.8</v>
      </c>
      <c r="K36" s="125">
        <f t="shared" si="3"/>
        <v>1.9920070328135614E-3</v>
      </c>
      <c r="L36" s="128">
        <f t="shared" si="8"/>
        <v>2.9880105492203422E-4</v>
      </c>
      <c r="M36" s="129">
        <f t="shared" si="9"/>
        <v>1.331242904974295E-3</v>
      </c>
      <c r="N36" s="130">
        <v>2843</v>
      </c>
      <c r="O36" s="131">
        <v>1571</v>
      </c>
      <c r="P36" s="132">
        <f t="shared" si="10"/>
        <v>1.4606303861326581E-3</v>
      </c>
      <c r="Q36" s="132">
        <v>1.4705313694</v>
      </c>
      <c r="R36" s="248">
        <f t="shared" si="11"/>
        <v>2.1479028019069082E-3</v>
      </c>
      <c r="S36" s="249">
        <f t="shared" si="12"/>
        <v>1.1140257561426585E-3</v>
      </c>
      <c r="T36" s="249">
        <f t="shared" si="13"/>
        <v>9.4692189272125974E-4</v>
      </c>
      <c r="U36" s="249">
        <f t="shared" si="14"/>
        <v>1.8096753660089115</v>
      </c>
      <c r="V36" s="249">
        <f t="shared" si="15"/>
        <v>2.4047421622479592E-2</v>
      </c>
      <c r="W36" s="248">
        <f t="shared" si="16"/>
        <v>3.6071132433719384E-3</v>
      </c>
      <c r="X36" s="250">
        <f t="shared" si="17"/>
        <v>4.554035136093198E-3</v>
      </c>
      <c r="Y36" s="32"/>
      <c r="Z36" s="138" t="e">
        <f t="shared" si="4"/>
        <v>#REF!</v>
      </c>
      <c r="AA36" s="139" t="e">
        <f t="shared" si="5"/>
        <v>#REF!</v>
      </c>
      <c r="AB36" s="139" t="e">
        <f t="shared" si="18"/>
        <v>#REF!</v>
      </c>
      <c r="AC36" s="139" t="e">
        <f t="shared" si="19"/>
        <v>#REF!</v>
      </c>
      <c r="AD36" s="251" t="e">
        <f t="shared" si="20"/>
        <v>#REF!</v>
      </c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</row>
    <row r="37" spans="1:59" x14ac:dyDescent="0.2">
      <c r="A37" s="42" t="s">
        <v>65</v>
      </c>
      <c r="B37" s="126">
        <v>574456</v>
      </c>
      <c r="C37" s="126">
        <v>112915</v>
      </c>
      <c r="D37" s="135">
        <f t="shared" si="0"/>
        <v>0.19655987577812747</v>
      </c>
      <c r="E37" s="136">
        <f t="shared" si="6"/>
        <v>22194.558373487263</v>
      </c>
      <c r="F37" s="129">
        <f t="shared" si="1"/>
        <v>1.3937357333483521E-5</v>
      </c>
      <c r="G37" s="247">
        <f>+'[5]CENSO POB 2020'!C32</f>
        <v>3298</v>
      </c>
      <c r="H37" s="125">
        <f t="shared" si="2"/>
        <v>5.7015006806188052E-4</v>
      </c>
      <c r="I37" s="125">
        <f t="shared" si="7"/>
        <v>4.8462755785259843E-4</v>
      </c>
      <c r="J37" s="126">
        <f>+'[5]TERRITORIO INEGI 2021'!B31</f>
        <v>560.5</v>
      </c>
      <c r="K37" s="125">
        <f t="shared" si="3"/>
        <v>8.7364627691079895E-3</v>
      </c>
      <c r="L37" s="128">
        <f t="shared" si="8"/>
        <v>1.3104694153661983E-3</v>
      </c>
      <c r="M37" s="129">
        <f t="shared" si="9"/>
        <v>1.7950969732187967E-3</v>
      </c>
      <c r="N37" s="130">
        <v>2022</v>
      </c>
      <c r="O37" s="131">
        <v>1144</v>
      </c>
      <c r="P37" s="132">
        <f t="shared" si="10"/>
        <v>1.0636290017414136E-3</v>
      </c>
      <c r="Q37" s="132">
        <v>2.2004042460000002</v>
      </c>
      <c r="R37" s="248">
        <f t="shared" si="11"/>
        <v>2.3404137716005482E-3</v>
      </c>
      <c r="S37" s="249">
        <f t="shared" si="12"/>
        <v>1.2138730017388346E-3</v>
      </c>
      <c r="T37" s="249">
        <f t="shared" si="13"/>
        <v>1.0317920514780095E-3</v>
      </c>
      <c r="U37" s="249">
        <f t="shared" si="14"/>
        <v>1.7674825174825175</v>
      </c>
      <c r="V37" s="249">
        <f t="shared" si="15"/>
        <v>2.3486752434499599E-2</v>
      </c>
      <c r="W37" s="248">
        <f t="shared" si="16"/>
        <v>3.5230128651749398E-3</v>
      </c>
      <c r="X37" s="250">
        <f t="shared" si="17"/>
        <v>4.5548049166529488E-3</v>
      </c>
      <c r="Y37" s="32"/>
      <c r="Z37" s="138" t="e">
        <f t="shared" si="4"/>
        <v>#REF!</v>
      </c>
      <c r="AA37" s="139" t="e">
        <f t="shared" si="5"/>
        <v>#REF!</v>
      </c>
      <c r="AB37" s="139" t="e">
        <f t="shared" si="18"/>
        <v>#REF!</v>
      </c>
      <c r="AC37" s="139" t="e">
        <f t="shared" si="19"/>
        <v>#REF!</v>
      </c>
      <c r="AD37" s="251" t="e">
        <f t="shared" si="20"/>
        <v>#REF!</v>
      </c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</row>
    <row r="38" spans="1:59" x14ac:dyDescent="0.2">
      <c r="A38" s="42" t="s">
        <v>66</v>
      </c>
      <c r="B38" s="126">
        <v>369239404</v>
      </c>
      <c r="C38" s="126">
        <v>99086847.890000001</v>
      </c>
      <c r="D38" s="135">
        <f t="shared" si="0"/>
        <v>0.26835393735496332</v>
      </c>
      <c r="E38" s="136">
        <f t="shared" si="6"/>
        <v>26590345.771373838</v>
      </c>
      <c r="F38" s="129">
        <f t="shared" si="1"/>
        <v>1.669774835795889E-2</v>
      </c>
      <c r="G38" s="247">
        <f>+'[5]CENSO POB 2020'!C33</f>
        <v>471523</v>
      </c>
      <c r="H38" s="125">
        <f t="shared" si="2"/>
        <v>8.1515727878332944E-2</v>
      </c>
      <c r="I38" s="125">
        <f t="shared" si="7"/>
        <v>6.9288368696583003E-2</v>
      </c>
      <c r="J38" s="126">
        <f>+'[5]TERRITORIO INEGI 2021'!B32</f>
        <v>247.3</v>
      </c>
      <c r="K38" s="125">
        <f t="shared" si="3"/>
        <v>3.8546427168606708E-3</v>
      </c>
      <c r="L38" s="128">
        <f t="shared" si="8"/>
        <v>5.7819640752910064E-4</v>
      </c>
      <c r="M38" s="129">
        <f t="shared" si="9"/>
        <v>6.9866565104112099E-2</v>
      </c>
      <c r="N38" s="130">
        <v>78885</v>
      </c>
      <c r="O38" s="131">
        <v>113737</v>
      </c>
      <c r="P38" s="132">
        <f t="shared" si="10"/>
        <v>0.1057464788208594</v>
      </c>
      <c r="Q38" s="132">
        <v>1.9568038190999999</v>
      </c>
      <c r="R38" s="248">
        <f t="shared" si="11"/>
        <v>0.20692511361303492</v>
      </c>
      <c r="S38" s="249">
        <f t="shared" si="12"/>
        <v>0.10732324849756292</v>
      </c>
      <c r="T38" s="249">
        <f t="shared" si="13"/>
        <v>9.1224761222928483E-2</v>
      </c>
      <c r="U38" s="249">
        <f t="shared" si="14"/>
        <v>0.69357377106834184</v>
      </c>
      <c r="V38" s="249">
        <f t="shared" si="15"/>
        <v>9.216382790222178E-3</v>
      </c>
      <c r="W38" s="248">
        <f t="shared" si="16"/>
        <v>1.3824574185333266E-3</v>
      </c>
      <c r="X38" s="250">
        <f t="shared" si="17"/>
        <v>9.2607218641461805E-2</v>
      </c>
      <c r="Y38" s="32"/>
      <c r="Z38" s="138" t="e">
        <f t="shared" si="4"/>
        <v>#REF!</v>
      </c>
      <c r="AA38" s="139" t="e">
        <f t="shared" si="5"/>
        <v>#REF!</v>
      </c>
      <c r="AB38" s="139" t="e">
        <f t="shared" si="18"/>
        <v>#REF!</v>
      </c>
      <c r="AC38" s="139" t="e">
        <f t="shared" si="19"/>
        <v>#REF!</v>
      </c>
      <c r="AD38" s="251" t="e">
        <f t="shared" si="20"/>
        <v>#REF!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</row>
    <row r="39" spans="1:59" x14ac:dyDescent="0.2">
      <c r="A39" s="42" t="s">
        <v>67</v>
      </c>
      <c r="B39" s="126">
        <v>3808697</v>
      </c>
      <c r="C39" s="126">
        <v>1194083</v>
      </c>
      <c r="D39" s="135">
        <f t="shared" si="0"/>
        <v>0.31351483197534485</v>
      </c>
      <c r="E39" s="136">
        <f t="shared" si="6"/>
        <v>374362.73110961571</v>
      </c>
      <c r="F39" s="129">
        <f t="shared" si="1"/>
        <v>2.3508587411436363E-4</v>
      </c>
      <c r="G39" s="247">
        <f>+'[5]CENSO POB 2020'!C34</f>
        <v>5351</v>
      </c>
      <c r="H39" s="125">
        <f t="shared" si="2"/>
        <v>9.2506762104279034E-4</v>
      </c>
      <c r="I39" s="125">
        <f t="shared" si="7"/>
        <v>7.8630747788637173E-4</v>
      </c>
      <c r="J39" s="126">
        <f>+'[5]TERRITORIO INEGI 2021'!B33</f>
        <v>3428</v>
      </c>
      <c r="K39" s="125">
        <f t="shared" si="3"/>
        <v>5.3431925731493649E-2</v>
      </c>
      <c r="L39" s="128">
        <f t="shared" si="8"/>
        <v>8.0147888597240473E-3</v>
      </c>
      <c r="M39" s="129">
        <f t="shared" si="9"/>
        <v>8.8010963376104184E-3</v>
      </c>
      <c r="N39" s="130">
        <v>2081</v>
      </c>
      <c r="O39" s="131">
        <v>764</v>
      </c>
      <c r="P39" s="132">
        <f t="shared" si="10"/>
        <v>7.1032566200213284E-4</v>
      </c>
      <c r="Q39" s="132">
        <v>1.7755281664</v>
      </c>
      <c r="R39" s="248">
        <f t="shared" si="11"/>
        <v>1.2612032202015131E-3</v>
      </c>
      <c r="S39" s="249">
        <f t="shared" si="12"/>
        <v>6.5413242619134164E-4</v>
      </c>
      <c r="T39" s="249">
        <f t="shared" si="13"/>
        <v>5.5601256226264035E-4</v>
      </c>
      <c r="U39" s="249">
        <f t="shared" si="14"/>
        <v>2.7238219895287958</v>
      </c>
      <c r="V39" s="249">
        <f t="shared" si="15"/>
        <v>3.6194831977647418E-2</v>
      </c>
      <c r="W39" s="248">
        <f t="shared" si="16"/>
        <v>5.4292247966471127E-3</v>
      </c>
      <c r="X39" s="250">
        <f t="shared" si="17"/>
        <v>5.9852373589097535E-3</v>
      </c>
      <c r="Y39" s="32"/>
      <c r="Z39" s="138" t="e">
        <f t="shared" si="4"/>
        <v>#REF!</v>
      </c>
      <c r="AA39" s="139" t="e">
        <f t="shared" si="5"/>
        <v>#REF!</v>
      </c>
      <c r="AB39" s="139" t="e">
        <f t="shared" si="18"/>
        <v>#REF!</v>
      </c>
      <c r="AC39" s="139" t="e">
        <f t="shared" si="19"/>
        <v>#REF!</v>
      </c>
      <c r="AD39" s="251" t="e">
        <f t="shared" si="20"/>
        <v>#REF!</v>
      </c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</row>
    <row r="40" spans="1:59" x14ac:dyDescent="0.2">
      <c r="A40" s="42" t="s">
        <v>68</v>
      </c>
      <c r="B40" s="126">
        <v>39439786</v>
      </c>
      <c r="C40" s="126">
        <v>10280239</v>
      </c>
      <c r="D40" s="135">
        <f t="shared" si="0"/>
        <v>0.26065656137180865</v>
      </c>
      <c r="E40" s="136">
        <f t="shared" si="6"/>
        <v>2679611.7478203606</v>
      </c>
      <c r="F40" s="129">
        <f t="shared" si="1"/>
        <v>1.6826965338037809E-3</v>
      </c>
      <c r="G40" s="247">
        <f>+'[5]CENSO POB 2020'!C35</f>
        <v>84666</v>
      </c>
      <c r="H40" s="125">
        <f t="shared" si="2"/>
        <v>1.4636848290638924E-2</v>
      </c>
      <c r="I40" s="125">
        <f t="shared" si="7"/>
        <v>1.2441321047043085E-2</v>
      </c>
      <c r="J40" s="126">
        <f>+'[5]TERRITORIO INEGI 2021'!B34</f>
        <v>2509.1999999999998</v>
      </c>
      <c r="K40" s="125">
        <f t="shared" si="3"/>
        <v>3.9110673292142316E-2</v>
      </c>
      <c r="L40" s="128">
        <f t="shared" si="8"/>
        <v>5.8666009938213469E-3</v>
      </c>
      <c r="M40" s="129">
        <f t="shared" si="9"/>
        <v>1.8307922040864431E-2</v>
      </c>
      <c r="N40" s="130">
        <v>25760</v>
      </c>
      <c r="O40" s="131">
        <v>21267</v>
      </c>
      <c r="P40" s="132">
        <f t="shared" si="10"/>
        <v>1.9772900332198112E-2</v>
      </c>
      <c r="Q40" s="132">
        <v>2.0486592371999999</v>
      </c>
      <c r="R40" s="248">
        <f t="shared" si="11"/>
        <v>4.0507934911792609E-2</v>
      </c>
      <c r="S40" s="249">
        <f t="shared" si="12"/>
        <v>2.1009741585989696E-2</v>
      </c>
      <c r="T40" s="249">
        <f t="shared" si="13"/>
        <v>1.7858280348091241E-2</v>
      </c>
      <c r="U40" s="249">
        <f t="shared" si="14"/>
        <v>1.2112662810927728</v>
      </c>
      <c r="V40" s="249">
        <f t="shared" si="15"/>
        <v>1.6095611127629923E-2</v>
      </c>
      <c r="W40" s="248">
        <f t="shared" si="16"/>
        <v>2.4143416691444885E-3</v>
      </c>
      <c r="X40" s="250">
        <f t="shared" si="17"/>
        <v>2.0272622017235731E-2</v>
      </c>
      <c r="Y40" s="32"/>
      <c r="Z40" s="138" t="e">
        <f t="shared" si="4"/>
        <v>#REF!</v>
      </c>
      <c r="AA40" s="139" t="e">
        <f t="shared" si="5"/>
        <v>#REF!</v>
      </c>
      <c r="AB40" s="139" t="e">
        <f t="shared" si="18"/>
        <v>#REF!</v>
      </c>
      <c r="AC40" s="139" t="e">
        <f t="shared" si="19"/>
        <v>#REF!</v>
      </c>
      <c r="AD40" s="251" t="e">
        <f t="shared" si="20"/>
        <v>#REF!</v>
      </c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</row>
    <row r="41" spans="1:59" x14ac:dyDescent="0.2">
      <c r="A41" s="42" t="s">
        <v>69</v>
      </c>
      <c r="B41" s="126">
        <v>2142351</v>
      </c>
      <c r="C41" s="126">
        <v>940947</v>
      </c>
      <c r="D41" s="135">
        <f t="shared" si="0"/>
        <v>0.43921234195516984</v>
      </c>
      <c r="E41" s="136">
        <f t="shared" si="6"/>
        <v>413275.53552569117</v>
      </c>
      <c r="F41" s="129">
        <f t="shared" si="1"/>
        <v>2.5952166827923688E-4</v>
      </c>
      <c r="G41" s="247">
        <f>+'[5]CENSO POB 2020'!C39</f>
        <v>5119</v>
      </c>
      <c r="H41" s="125">
        <f t="shared" si="2"/>
        <v>8.8496003590320376E-4</v>
      </c>
      <c r="I41" s="125">
        <f t="shared" si="7"/>
        <v>7.5221603051772322E-4</v>
      </c>
      <c r="J41" s="126">
        <f>+'[5]TERRITORIO INEGI 2021'!B35</f>
        <v>264.89999999999998</v>
      </c>
      <c r="K41" s="125">
        <f t="shared" si="3"/>
        <v>4.1289723238835084E-3</v>
      </c>
      <c r="L41" s="128">
        <f t="shared" si="8"/>
        <v>6.1934584858252628E-4</v>
      </c>
      <c r="M41" s="129">
        <f t="shared" si="9"/>
        <v>1.3715618791002495E-3</v>
      </c>
      <c r="N41" s="130">
        <v>1318</v>
      </c>
      <c r="O41" s="131">
        <v>475</v>
      </c>
      <c r="P41" s="132">
        <f t="shared" si="10"/>
        <v>4.4162917467410089E-4</v>
      </c>
      <c r="Q41" s="132">
        <v>2.0058388967999998</v>
      </c>
      <c r="R41" s="248">
        <f t="shared" si="11"/>
        <v>8.8583697652299298E-4</v>
      </c>
      <c r="S41" s="249">
        <f t="shared" si="12"/>
        <v>4.5944593336068676E-4</v>
      </c>
      <c r="T41" s="249">
        <f t="shared" si="13"/>
        <v>3.9052904335658376E-4</v>
      </c>
      <c r="U41" s="249">
        <f t="shared" si="14"/>
        <v>2.7747368421052632</v>
      </c>
      <c r="V41" s="249">
        <f t="shared" si="15"/>
        <v>3.6871401350116108E-2</v>
      </c>
      <c r="W41" s="248">
        <f t="shared" si="16"/>
        <v>5.5307102025174163E-3</v>
      </c>
      <c r="X41" s="250">
        <f t="shared" si="17"/>
        <v>5.921239245874E-3</v>
      </c>
      <c r="Y41" s="32"/>
      <c r="Z41" s="138" t="e">
        <f t="shared" si="4"/>
        <v>#REF!</v>
      </c>
      <c r="AA41" s="139" t="e">
        <f t="shared" si="5"/>
        <v>#REF!</v>
      </c>
      <c r="AB41" s="139" t="e">
        <f t="shared" si="18"/>
        <v>#REF!</v>
      </c>
      <c r="AC41" s="139" t="e">
        <f t="shared" si="19"/>
        <v>#REF!</v>
      </c>
      <c r="AD41" s="251" t="e">
        <f t="shared" si="20"/>
        <v>#REF!</v>
      </c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</row>
    <row r="42" spans="1:59" x14ac:dyDescent="0.2">
      <c r="A42" s="42" t="s">
        <v>70</v>
      </c>
      <c r="B42" s="126">
        <v>758867</v>
      </c>
      <c r="C42" s="126">
        <v>301669</v>
      </c>
      <c r="D42" s="135">
        <f t="shared" si="0"/>
        <v>0.39752552159996418</v>
      </c>
      <c r="E42" s="136">
        <f t="shared" si="6"/>
        <v>119921.1265755396</v>
      </c>
      <c r="F42" s="129">
        <f t="shared" si="1"/>
        <v>7.5306008112050149E-5</v>
      </c>
      <c r="G42" s="247">
        <f>+'[5]CENSO POB 2020'!C40</f>
        <v>1483</v>
      </c>
      <c r="H42" s="125">
        <f t="shared" si="2"/>
        <v>2.5637736535347747E-4</v>
      </c>
      <c r="I42" s="125">
        <f t="shared" si="7"/>
        <v>2.1792076055045584E-4</v>
      </c>
      <c r="J42" s="126">
        <f>+'[5]TERRITORIO INEGI 2021'!B36</f>
        <v>207.9</v>
      </c>
      <c r="K42" s="125">
        <f t="shared" si="3"/>
        <v>3.2405184829572727E-3</v>
      </c>
      <c r="L42" s="128">
        <f t="shared" si="8"/>
        <v>4.8607777244359088E-4</v>
      </c>
      <c r="M42" s="129">
        <f t="shared" si="9"/>
        <v>7.0399853299404674E-4</v>
      </c>
      <c r="N42" s="130">
        <v>35</v>
      </c>
      <c r="O42" s="131">
        <v>141</v>
      </c>
      <c r="P42" s="132">
        <f t="shared" si="10"/>
        <v>1.3109413395589101E-4</v>
      </c>
      <c r="Q42" s="132">
        <v>1.5774653305999999</v>
      </c>
      <c r="R42" s="248">
        <f t="shared" si="11"/>
        <v>2.0679645136045029E-4</v>
      </c>
      <c r="S42" s="249">
        <f t="shared" si="12"/>
        <v>1.072565168637593E-4</v>
      </c>
      <c r="T42" s="249">
        <f t="shared" si="13"/>
        <v>9.1168039334195411E-5</v>
      </c>
      <c r="U42" s="249">
        <f t="shared" si="14"/>
        <v>0.24822695035460993</v>
      </c>
      <c r="V42" s="249">
        <f t="shared" si="15"/>
        <v>3.2985021763346587E-3</v>
      </c>
      <c r="W42" s="248">
        <f t="shared" si="16"/>
        <v>4.9477532645019883E-4</v>
      </c>
      <c r="X42" s="250">
        <f t="shared" si="17"/>
        <v>5.8594336578439421E-4</v>
      </c>
      <c r="Y42" s="32"/>
      <c r="Z42" s="138" t="e">
        <f t="shared" si="4"/>
        <v>#REF!</v>
      </c>
      <c r="AA42" s="139" t="e">
        <f t="shared" si="5"/>
        <v>#REF!</v>
      </c>
      <c r="AB42" s="139" t="e">
        <f t="shared" si="18"/>
        <v>#REF!</v>
      </c>
      <c r="AC42" s="139" t="e">
        <f t="shared" si="19"/>
        <v>#REF!</v>
      </c>
      <c r="AD42" s="251" t="e">
        <f t="shared" si="20"/>
        <v>#REF!</v>
      </c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">
      <c r="A43" s="42" t="s">
        <v>71</v>
      </c>
      <c r="B43" s="126">
        <v>746282</v>
      </c>
      <c r="C43" s="126">
        <v>64774</v>
      </c>
      <c r="D43" s="135">
        <f t="shared" si="0"/>
        <v>8.6795608094527271E-2</v>
      </c>
      <c r="E43" s="136">
        <f t="shared" si="6"/>
        <v>5622.0987187149094</v>
      </c>
      <c r="F43" s="129">
        <f t="shared" si="1"/>
        <v>3.5304689324412032E-6</v>
      </c>
      <c r="G43" s="247">
        <f>+'[5]CENSO POB 2020'!C41</f>
        <v>7652</v>
      </c>
      <c r="H43" s="125">
        <f t="shared" si="2"/>
        <v>1.322858799517741E-3</v>
      </c>
      <c r="I43" s="125">
        <f t="shared" si="7"/>
        <v>1.1244299795900798E-3</v>
      </c>
      <c r="J43" s="126">
        <f>+'[5]TERRITORIO INEGI 2021'!B37</f>
        <v>997.9</v>
      </c>
      <c r="K43" s="125">
        <f t="shared" si="3"/>
        <v>1.5554176980005108E-2</v>
      </c>
      <c r="L43" s="128">
        <f t="shared" si="8"/>
        <v>2.3331265470007659E-3</v>
      </c>
      <c r="M43" s="129">
        <f t="shared" si="9"/>
        <v>3.4575565265908457E-3</v>
      </c>
      <c r="N43" s="130">
        <v>5295</v>
      </c>
      <c r="O43" s="131">
        <v>4705</v>
      </c>
      <c r="P43" s="132">
        <f t="shared" si="10"/>
        <v>4.3744531933508314E-3</v>
      </c>
      <c r="Q43" s="132">
        <v>2.7540316573000001</v>
      </c>
      <c r="R43" s="248">
        <f t="shared" si="11"/>
        <v>1.2047382577865268E-2</v>
      </c>
      <c r="S43" s="249">
        <f t="shared" si="12"/>
        <v>6.2484645366312659E-3</v>
      </c>
      <c r="T43" s="249">
        <f t="shared" si="13"/>
        <v>5.3111948561365757E-3</v>
      </c>
      <c r="U43" s="249">
        <f t="shared" si="14"/>
        <v>1.1253985122210415</v>
      </c>
      <c r="V43" s="249">
        <f t="shared" si="15"/>
        <v>1.4954578608413996E-2</v>
      </c>
      <c r="W43" s="248">
        <f t="shared" si="16"/>
        <v>2.2431867912620991E-3</v>
      </c>
      <c r="X43" s="250">
        <f t="shared" si="17"/>
        <v>7.5543816473986752E-3</v>
      </c>
      <c r="Y43" s="32"/>
      <c r="Z43" s="138" t="e">
        <f t="shared" si="4"/>
        <v>#REF!</v>
      </c>
      <c r="AA43" s="139" t="e">
        <f t="shared" si="5"/>
        <v>#REF!</v>
      </c>
      <c r="AB43" s="139" t="e">
        <f t="shared" si="18"/>
        <v>#REF!</v>
      </c>
      <c r="AC43" s="139" t="e">
        <f t="shared" si="19"/>
        <v>#REF!</v>
      </c>
      <c r="AD43" s="251" t="e">
        <f t="shared" si="20"/>
        <v>#REF!</v>
      </c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</row>
    <row r="44" spans="1:59" x14ac:dyDescent="0.2">
      <c r="A44" s="42" t="s">
        <v>72</v>
      </c>
      <c r="B44" s="126">
        <v>4564482</v>
      </c>
      <c r="C44" s="126">
        <v>1105076</v>
      </c>
      <c r="D44" s="135">
        <f t="shared" si="0"/>
        <v>0.24210326604420832</v>
      </c>
      <c r="E44" s="136">
        <f t="shared" si="6"/>
        <v>267542.50882706954</v>
      </c>
      <c r="F44" s="129">
        <f t="shared" si="1"/>
        <v>1.680067467291377E-4</v>
      </c>
      <c r="G44" s="247">
        <f>+'[5]CENSO POB 2020'!C42</f>
        <v>6048</v>
      </c>
      <c r="H44" s="125">
        <f t="shared" si="2"/>
        <v>1.0455632539837032E-3</v>
      </c>
      <c r="I44" s="125">
        <f t="shared" si="7"/>
        <v>8.8872876588614767E-4</v>
      </c>
      <c r="J44" s="126">
        <f>+'[5]TERRITORIO INEGI 2021'!B38</f>
        <v>3860</v>
      </c>
      <c r="K44" s="125">
        <f t="shared" si="3"/>
        <v>6.0165470631145121E-2</v>
      </c>
      <c r="L44" s="128">
        <f t="shared" si="8"/>
        <v>9.0248205946717678E-3</v>
      </c>
      <c r="M44" s="129">
        <f t="shared" si="9"/>
        <v>9.9135493605579158E-3</v>
      </c>
      <c r="N44" s="130">
        <v>1618</v>
      </c>
      <c r="O44" s="131">
        <v>916</v>
      </c>
      <c r="P44" s="132">
        <f t="shared" si="10"/>
        <v>8.5164699789784515E-4</v>
      </c>
      <c r="Q44" s="132">
        <v>2.0422796606000002</v>
      </c>
      <c r="R44" s="248">
        <f t="shared" si="11"/>
        <v>1.7393013418178203E-3</v>
      </c>
      <c r="S44" s="249">
        <f t="shared" si="12"/>
        <v>9.0210157124349997E-4</v>
      </c>
      <c r="T44" s="249">
        <f t="shared" si="13"/>
        <v>7.6678633555697499E-4</v>
      </c>
      <c r="U44" s="249">
        <f t="shared" si="14"/>
        <v>1.7663755458515285</v>
      </c>
      <c r="V44" s="249">
        <f t="shared" si="15"/>
        <v>2.3472042716925653E-2</v>
      </c>
      <c r="W44" s="248">
        <f t="shared" si="16"/>
        <v>3.5208064075388477E-3</v>
      </c>
      <c r="X44" s="250">
        <f t="shared" si="17"/>
        <v>4.2875927430958225E-3</v>
      </c>
      <c r="Y44" s="32"/>
      <c r="Z44" s="138" t="e">
        <f t="shared" si="4"/>
        <v>#REF!</v>
      </c>
      <c r="AA44" s="139" t="e">
        <f t="shared" si="5"/>
        <v>#REF!</v>
      </c>
      <c r="AB44" s="139" t="e">
        <f t="shared" si="18"/>
        <v>#REF!</v>
      </c>
      <c r="AC44" s="139" t="e">
        <f t="shared" si="19"/>
        <v>#REF!</v>
      </c>
      <c r="AD44" s="251" t="e">
        <f t="shared" si="20"/>
        <v>#REF!</v>
      </c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</row>
    <row r="45" spans="1:59" x14ac:dyDescent="0.2">
      <c r="A45" s="42" t="s">
        <v>73</v>
      </c>
      <c r="B45" s="126">
        <v>56486259</v>
      </c>
      <c r="C45" s="126">
        <v>16891683.199999999</v>
      </c>
      <c r="D45" s="135">
        <f t="shared" si="0"/>
        <v>0.29904057197344225</v>
      </c>
      <c r="E45" s="136">
        <f t="shared" si="6"/>
        <v>5051298.6057221852</v>
      </c>
      <c r="F45" s="129">
        <f t="shared" si="1"/>
        <v>3.1720276872089655E-3</v>
      </c>
      <c r="G45" s="247">
        <f>+'[5]CENSO POB 2020'!C43</f>
        <v>67428</v>
      </c>
      <c r="H45" s="125">
        <f t="shared" si="2"/>
        <v>1.1656785563758786E-2</v>
      </c>
      <c r="I45" s="125">
        <f t="shared" si="7"/>
        <v>9.9082677291949667E-3</v>
      </c>
      <c r="J45" s="126">
        <f>+'[5]TERRITORIO INEGI 2021'!B39</f>
        <v>1869</v>
      </c>
      <c r="K45" s="125">
        <f t="shared" si="3"/>
        <v>2.913193383668659E-2</v>
      </c>
      <c r="L45" s="128">
        <f t="shared" si="8"/>
        <v>4.3697900755029885E-3</v>
      </c>
      <c r="M45" s="129">
        <f t="shared" si="9"/>
        <v>1.4278057804697954E-2</v>
      </c>
      <c r="N45" s="130">
        <v>15090</v>
      </c>
      <c r="O45" s="131">
        <v>11157</v>
      </c>
      <c r="P45" s="132">
        <f t="shared" si="10"/>
        <v>1.037317200387146E-2</v>
      </c>
      <c r="Q45" s="132">
        <v>1.7986407321</v>
      </c>
      <c r="R45" s="248">
        <f t="shared" si="11"/>
        <v>1.8657609687242588E-2</v>
      </c>
      <c r="S45" s="249">
        <f t="shared" si="12"/>
        <v>9.6769079686436638E-3</v>
      </c>
      <c r="T45" s="249">
        <f t="shared" si="13"/>
        <v>8.2253717733471142E-3</v>
      </c>
      <c r="U45" s="249">
        <f t="shared" si="14"/>
        <v>1.352514116698037</v>
      </c>
      <c r="V45" s="249">
        <f t="shared" si="15"/>
        <v>1.7972547908591634E-2</v>
      </c>
      <c r="W45" s="248">
        <f t="shared" si="16"/>
        <v>2.695882186288745E-3</v>
      </c>
      <c r="X45" s="250">
        <f t="shared" si="17"/>
        <v>1.0921253959635859E-2</v>
      </c>
      <c r="Y45" s="32"/>
      <c r="Z45" s="138" t="e">
        <f t="shared" si="4"/>
        <v>#REF!</v>
      </c>
      <c r="AA45" s="139" t="e">
        <f t="shared" si="5"/>
        <v>#REF!</v>
      </c>
      <c r="AB45" s="139" t="e">
        <f t="shared" si="18"/>
        <v>#REF!</v>
      </c>
      <c r="AC45" s="139" t="e">
        <f t="shared" si="19"/>
        <v>#REF!</v>
      </c>
      <c r="AD45" s="251" t="e">
        <f t="shared" si="20"/>
        <v>#REF!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</row>
    <row r="46" spans="1:59" x14ac:dyDescent="0.2">
      <c r="A46" s="42" t="s">
        <v>74</v>
      </c>
      <c r="B46" s="126">
        <v>2430413136</v>
      </c>
      <c r="C46" s="126">
        <v>1205887491.6800001</v>
      </c>
      <c r="D46" s="135">
        <f t="shared" si="0"/>
        <v>0.49616564106654831</v>
      </c>
      <c r="E46" s="136">
        <f t="shared" si="6"/>
        <v>598319940.36353922</v>
      </c>
      <c r="F46" s="129">
        <f t="shared" si="1"/>
        <v>0.37572267347101768</v>
      </c>
      <c r="G46" s="247">
        <f>+'[5]CENSO POB 2020'!C44</f>
        <v>1142994</v>
      </c>
      <c r="H46" s="125">
        <f t="shared" si="2"/>
        <v>0.19759797055619194</v>
      </c>
      <c r="I46" s="125">
        <f t="shared" si="7"/>
        <v>0.16795827497276314</v>
      </c>
      <c r="J46" s="126">
        <f>+'[5]TERRITORIO INEGI 2021'!B40</f>
        <v>324.39999999999998</v>
      </c>
      <c r="K46" s="125">
        <f t="shared" si="3"/>
        <v>5.0563934385345795E-3</v>
      </c>
      <c r="L46" s="128">
        <f t="shared" si="8"/>
        <v>7.584590157801869E-4</v>
      </c>
      <c r="M46" s="129">
        <f t="shared" si="9"/>
        <v>0.16871673398854334</v>
      </c>
      <c r="N46" s="130">
        <v>182930</v>
      </c>
      <c r="O46" s="131">
        <v>207064</v>
      </c>
      <c r="P46" s="132">
        <f t="shared" si="10"/>
        <v>0.19251684931519586</v>
      </c>
      <c r="Q46" s="132">
        <v>1.9809358914999999</v>
      </c>
      <c r="R46" s="248">
        <f t="shared" si="11"/>
        <v>0.38136353652696864</v>
      </c>
      <c r="S46" s="249">
        <f t="shared" si="12"/>
        <v>0.19779703335156221</v>
      </c>
      <c r="T46" s="249">
        <f t="shared" si="13"/>
        <v>0.16812747834882788</v>
      </c>
      <c r="U46" s="249">
        <f t="shared" si="14"/>
        <v>0.8834466638334042</v>
      </c>
      <c r="V46" s="249">
        <f t="shared" si="15"/>
        <v>1.1739461565986884E-2</v>
      </c>
      <c r="W46" s="248">
        <f t="shared" si="16"/>
        <v>1.7609192348980326E-3</v>
      </c>
      <c r="X46" s="250">
        <f t="shared" si="17"/>
        <v>0.16988839758372593</v>
      </c>
      <c r="Y46" s="32"/>
      <c r="Z46" s="138" t="e">
        <f t="shared" si="4"/>
        <v>#REF!</v>
      </c>
      <c r="AA46" s="139" t="e">
        <f t="shared" si="5"/>
        <v>#REF!</v>
      </c>
      <c r="AB46" s="139" t="e">
        <f t="shared" si="18"/>
        <v>#REF!</v>
      </c>
      <c r="AC46" s="139" t="e">
        <f t="shared" si="19"/>
        <v>#REF!</v>
      </c>
      <c r="AD46" s="251" t="e">
        <f t="shared" si="20"/>
        <v>#REF!</v>
      </c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</row>
    <row r="47" spans="1:59" x14ac:dyDescent="0.2">
      <c r="A47" s="42" t="s">
        <v>75</v>
      </c>
      <c r="B47" s="126">
        <v>1354101</v>
      </c>
      <c r="C47" s="126">
        <v>451420</v>
      </c>
      <c r="D47" s="135">
        <f t="shared" si="0"/>
        <v>0.33337247369287815</v>
      </c>
      <c r="E47" s="136">
        <f t="shared" si="6"/>
        <v>150491.00207443905</v>
      </c>
      <c r="F47" s="129">
        <f t="shared" si="1"/>
        <v>9.4502753156422046E-5</v>
      </c>
      <c r="G47" s="247">
        <f>+'[5]CENSO POB 2020'!C45</f>
        <v>906</v>
      </c>
      <c r="H47" s="125">
        <f t="shared" si="2"/>
        <v>1.5662703507097141E-4</v>
      </c>
      <c r="I47" s="125">
        <f t="shared" si="7"/>
        <v>1.331329798103257E-4</v>
      </c>
      <c r="J47" s="126">
        <f>+'[5]TERRITORIO INEGI 2021'!B41</f>
        <v>1171.2</v>
      </c>
      <c r="K47" s="125">
        <f t="shared" si="3"/>
        <v>1.8255388394610668E-2</v>
      </c>
      <c r="L47" s="128">
        <f t="shared" si="8"/>
        <v>2.7383082591916001E-3</v>
      </c>
      <c r="M47" s="129">
        <f t="shared" si="9"/>
        <v>2.8714412390019256E-3</v>
      </c>
      <c r="N47" s="130">
        <v>133</v>
      </c>
      <c r="O47" s="131">
        <v>63</v>
      </c>
      <c r="P47" s="132">
        <f t="shared" si="10"/>
        <v>5.8573974746249173E-5</v>
      </c>
      <c r="Q47" s="132">
        <v>1.7977681072</v>
      </c>
      <c r="R47" s="248">
        <f t="shared" si="11"/>
        <v>1.0530242371074497E-4</v>
      </c>
      <c r="S47" s="249">
        <f t="shared" si="12"/>
        <v>5.4615884896592997E-5</v>
      </c>
      <c r="T47" s="249">
        <f t="shared" si="13"/>
        <v>4.6423502162104046E-5</v>
      </c>
      <c r="U47" s="249">
        <f t="shared" si="14"/>
        <v>2.1111111111111112</v>
      </c>
      <c r="V47" s="249">
        <f t="shared" si="15"/>
        <v>2.8052975652065243E-2</v>
      </c>
      <c r="W47" s="248">
        <f t="shared" si="16"/>
        <v>4.2079463478097859E-3</v>
      </c>
      <c r="X47" s="250">
        <f t="shared" si="17"/>
        <v>4.2543698499718898E-3</v>
      </c>
      <c r="Y47" s="32"/>
      <c r="Z47" s="138" t="e">
        <f t="shared" si="4"/>
        <v>#REF!</v>
      </c>
      <c r="AA47" s="139" t="e">
        <f t="shared" si="5"/>
        <v>#REF!</v>
      </c>
      <c r="AB47" s="139" t="e">
        <f t="shared" si="18"/>
        <v>#REF!</v>
      </c>
      <c r="AC47" s="139" t="e">
        <f t="shared" si="19"/>
        <v>#REF!</v>
      </c>
      <c r="AD47" s="251" t="e">
        <f t="shared" si="20"/>
        <v>#REF!</v>
      </c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</row>
    <row r="48" spans="1:59" x14ac:dyDescent="0.2">
      <c r="A48" s="42" t="s">
        <v>76</v>
      </c>
      <c r="B48" s="126">
        <v>81632998</v>
      </c>
      <c r="C48" s="126">
        <v>17252658</v>
      </c>
      <c r="D48" s="135">
        <f t="shared" si="0"/>
        <v>0.21134416746522039</v>
      </c>
      <c r="E48" s="136">
        <f t="shared" si="6"/>
        <v>3646248.6415721742</v>
      </c>
      <c r="F48" s="129">
        <f t="shared" si="1"/>
        <v>2.289708557797965E-3</v>
      </c>
      <c r="G48" s="247">
        <f>+'[5]CENSO POB 2020'!C46</f>
        <v>147624</v>
      </c>
      <c r="H48" s="125">
        <f t="shared" si="2"/>
        <v>2.5520871330372057E-2</v>
      </c>
      <c r="I48" s="125">
        <f t="shared" si="7"/>
        <v>2.1692740630816248E-2</v>
      </c>
      <c r="J48" s="126">
        <f>+'[5]TERRITORIO INEGI 2021'!B42</f>
        <v>322.8</v>
      </c>
      <c r="K48" s="125">
        <f t="shared" si="3"/>
        <v>5.0314543833506857E-3</v>
      </c>
      <c r="L48" s="128">
        <f t="shared" si="8"/>
        <v>7.5471815750260279E-4</v>
      </c>
      <c r="M48" s="129">
        <f t="shared" si="9"/>
        <v>2.2447458788318851E-2</v>
      </c>
      <c r="N48" s="130">
        <v>19678</v>
      </c>
      <c r="O48" s="131">
        <v>32877</v>
      </c>
      <c r="P48" s="132">
        <f t="shared" si="10"/>
        <v>3.0567247106864034E-2</v>
      </c>
      <c r="Q48" s="132">
        <v>1.8363293522999999</v>
      </c>
      <c r="R48" s="248">
        <f t="shared" si="11"/>
        <v>5.6131533081341681E-2</v>
      </c>
      <c r="S48" s="249">
        <f t="shared" si="12"/>
        <v>2.9113036925540778E-2</v>
      </c>
      <c r="T48" s="249">
        <f t="shared" si="13"/>
        <v>2.474608138670966E-2</v>
      </c>
      <c r="U48" s="249">
        <f t="shared" si="14"/>
        <v>0.59853392949478357</v>
      </c>
      <c r="V48" s="249">
        <f t="shared" si="15"/>
        <v>7.953469461024678E-3</v>
      </c>
      <c r="W48" s="248">
        <f t="shared" si="16"/>
        <v>1.1930204191537017E-3</v>
      </c>
      <c r="X48" s="250">
        <f t="shared" si="17"/>
        <v>2.5939101805863361E-2</v>
      </c>
      <c r="Y48" s="32"/>
      <c r="Z48" s="138" t="e">
        <f t="shared" si="4"/>
        <v>#REF!</v>
      </c>
      <c r="AA48" s="139" t="e">
        <f t="shared" si="5"/>
        <v>#REF!</v>
      </c>
      <c r="AB48" s="139" t="e">
        <f t="shared" si="18"/>
        <v>#REF!</v>
      </c>
      <c r="AC48" s="139" t="e">
        <f t="shared" si="19"/>
        <v>#REF!</v>
      </c>
      <c r="AD48" s="251" t="e">
        <f t="shared" si="20"/>
        <v>#REF!</v>
      </c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</row>
    <row r="49" spans="1:59" x14ac:dyDescent="0.2">
      <c r="A49" s="42" t="s">
        <v>77</v>
      </c>
      <c r="B49" s="126">
        <v>7103115</v>
      </c>
      <c r="C49" s="126">
        <v>1075933</v>
      </c>
      <c r="D49" s="135">
        <f t="shared" si="0"/>
        <v>0.15147340286620728</v>
      </c>
      <c r="E49" s="136">
        <f t="shared" si="6"/>
        <v>162975.232766047</v>
      </c>
      <c r="F49" s="129">
        <f t="shared" si="1"/>
        <v>1.0234238579315125E-4</v>
      </c>
      <c r="G49" s="247">
        <f>+'[5]CENSO POB 2020'!C38</f>
        <v>5389</v>
      </c>
      <c r="H49" s="125">
        <f t="shared" si="2"/>
        <v>9.3163696688461914E-4</v>
      </c>
      <c r="I49" s="125">
        <f t="shared" si="7"/>
        <v>7.918914218519263E-4</v>
      </c>
      <c r="J49" s="126">
        <f>+'[5]TERRITORIO INEGI 2021'!B43</f>
        <v>1341</v>
      </c>
      <c r="K49" s="125">
        <f t="shared" si="3"/>
        <v>2.0902045626001453E-2</v>
      </c>
      <c r="L49" s="128">
        <f t="shared" si="8"/>
        <v>3.135306843900218E-3</v>
      </c>
      <c r="M49" s="129">
        <f t="shared" si="9"/>
        <v>3.927198265752144E-3</v>
      </c>
      <c r="N49" s="130">
        <v>1611</v>
      </c>
      <c r="O49" s="131">
        <v>1054</v>
      </c>
      <c r="P49" s="132">
        <f t="shared" si="10"/>
        <v>9.7995189496105769E-4</v>
      </c>
      <c r="Q49" s="132">
        <v>2.1403267704000002</v>
      </c>
      <c r="R49" s="248">
        <f t="shared" si="11"/>
        <v>2.0974172744893608E-3</v>
      </c>
      <c r="S49" s="249">
        <f t="shared" si="12"/>
        <v>1.0878410620281658E-3</v>
      </c>
      <c r="T49" s="249">
        <f t="shared" si="13"/>
        <v>9.2466490272394091E-4</v>
      </c>
      <c r="U49" s="249">
        <f t="shared" si="14"/>
        <v>1.5284629981024669</v>
      </c>
      <c r="V49" s="249">
        <f t="shared" si="15"/>
        <v>2.0310600917771596E-2</v>
      </c>
      <c r="W49" s="248">
        <f t="shared" si="16"/>
        <v>3.0465901376657395E-3</v>
      </c>
      <c r="X49" s="250">
        <f t="shared" si="17"/>
        <v>3.9712550403896802E-3</v>
      </c>
      <c r="Y49" s="32"/>
      <c r="Z49" s="138" t="e">
        <f t="shared" si="4"/>
        <v>#REF!</v>
      </c>
      <c r="AA49" s="139" t="e">
        <f t="shared" si="5"/>
        <v>#REF!</v>
      </c>
      <c r="AB49" s="139" t="e">
        <f t="shared" si="18"/>
        <v>#REF!</v>
      </c>
      <c r="AC49" s="139" t="e">
        <f t="shared" si="19"/>
        <v>#REF!</v>
      </c>
      <c r="AD49" s="251" t="e">
        <f t="shared" si="20"/>
        <v>#REF!</v>
      </c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</row>
    <row r="50" spans="1:59" x14ac:dyDescent="0.2">
      <c r="A50" s="42" t="s">
        <v>78</v>
      </c>
      <c r="B50" s="126">
        <v>939947</v>
      </c>
      <c r="C50" s="126">
        <v>222448</v>
      </c>
      <c r="D50" s="135">
        <f t="shared" si="0"/>
        <v>0.23666015211495967</v>
      </c>
      <c r="E50" s="136">
        <f t="shared" si="6"/>
        <v>52644.577517668549</v>
      </c>
      <c r="F50" s="129">
        <f t="shared" si="1"/>
        <v>3.3058837044061201E-5</v>
      </c>
      <c r="G50" s="247">
        <f>+'[5]CENSO POB 2020'!C47</f>
        <v>2377</v>
      </c>
      <c r="H50" s="125">
        <f t="shared" si="2"/>
        <v>4.1092987015860824E-4</v>
      </c>
      <c r="I50" s="125">
        <f t="shared" si="7"/>
        <v>3.4929038963481702E-4</v>
      </c>
      <c r="J50" s="126">
        <f>+'[5]TERRITORIO INEGI 2021'!B44</f>
        <v>683.1</v>
      </c>
      <c r="K50" s="125">
        <f t="shared" si="3"/>
        <v>1.0647417872573894E-2</v>
      </c>
      <c r="L50" s="128">
        <f t="shared" si="8"/>
        <v>1.5971126808860842E-3</v>
      </c>
      <c r="M50" s="129">
        <f t="shared" si="9"/>
        <v>1.9464030705209012E-3</v>
      </c>
      <c r="N50" s="130">
        <v>1875</v>
      </c>
      <c r="O50" s="131">
        <v>790</v>
      </c>
      <c r="P50" s="132">
        <f t="shared" si="10"/>
        <v>7.3449904840534679E-4</v>
      </c>
      <c r="Q50" s="132">
        <v>2.1956719391999999</v>
      </c>
      <c r="R50" s="248">
        <f t="shared" si="11"/>
        <v>1.6127189499527224E-3</v>
      </c>
      <c r="S50" s="249">
        <f t="shared" si="12"/>
        <v>8.3644867266416574E-4</v>
      </c>
      <c r="T50" s="249">
        <f t="shared" si="13"/>
        <v>7.1098137176454088E-4</v>
      </c>
      <c r="U50" s="249">
        <f t="shared" si="14"/>
        <v>2.3734177215189876</v>
      </c>
      <c r="V50" s="249">
        <f t="shared" si="15"/>
        <v>3.1538571893977414E-2</v>
      </c>
      <c r="W50" s="248">
        <f t="shared" si="16"/>
        <v>4.7307857840966118E-3</v>
      </c>
      <c r="X50" s="250">
        <f t="shared" si="17"/>
        <v>5.4417671558611522E-3</v>
      </c>
      <c r="Y50" s="32"/>
      <c r="Z50" s="138" t="e">
        <f t="shared" si="4"/>
        <v>#REF!</v>
      </c>
      <c r="AA50" s="139" t="e">
        <f t="shared" si="5"/>
        <v>#REF!</v>
      </c>
      <c r="AB50" s="139" t="e">
        <f t="shared" si="18"/>
        <v>#REF!</v>
      </c>
      <c r="AC50" s="139" t="e">
        <f t="shared" si="19"/>
        <v>#REF!</v>
      </c>
      <c r="AD50" s="251" t="e">
        <f t="shared" si="20"/>
        <v>#REF!</v>
      </c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</row>
    <row r="51" spans="1:59" x14ac:dyDescent="0.2">
      <c r="A51" s="42" t="s">
        <v>79</v>
      </c>
      <c r="B51" s="126">
        <v>19089007</v>
      </c>
      <c r="C51" s="126">
        <v>7881801</v>
      </c>
      <c r="D51" s="135">
        <f t="shared" si="0"/>
        <v>0.41289738119955638</v>
      </c>
      <c r="E51" s="136">
        <f t="shared" si="6"/>
        <v>3254374.9920360446</v>
      </c>
      <c r="F51" s="129">
        <f t="shared" si="1"/>
        <v>2.0436264780713579E-3</v>
      </c>
      <c r="G51" s="247">
        <f>+'[5]CENSO POB 2020'!C48</f>
        <v>34709</v>
      </c>
      <c r="H51" s="125">
        <f t="shared" si="2"/>
        <v>6.0004059164220159E-3</v>
      </c>
      <c r="I51" s="125">
        <f t="shared" si="7"/>
        <v>5.1003450289587131E-3</v>
      </c>
      <c r="J51" s="126">
        <f>+'[5]TERRITORIO INEGI 2021'!B45</f>
        <v>1541.5</v>
      </c>
      <c r="K51" s="125">
        <f t="shared" si="3"/>
        <v>2.4027220978733214E-2</v>
      </c>
      <c r="L51" s="128">
        <f t="shared" si="8"/>
        <v>3.6040831468099818E-3</v>
      </c>
      <c r="M51" s="129">
        <f t="shared" si="9"/>
        <v>8.7044281757686949E-3</v>
      </c>
      <c r="N51" s="130">
        <v>9838</v>
      </c>
      <c r="O51" s="131">
        <v>7575</v>
      </c>
      <c r="P51" s="132">
        <f t="shared" si="10"/>
        <v>7.0428231540132936E-3</v>
      </c>
      <c r="Q51" s="132">
        <v>1.6303971907999999</v>
      </c>
      <c r="R51" s="248">
        <f t="shared" si="11"/>
        <v>1.1482599085604469E-2</v>
      </c>
      <c r="S51" s="249">
        <f t="shared" si="12"/>
        <v>5.9555353796581761E-3</v>
      </c>
      <c r="T51" s="249">
        <f t="shared" si="13"/>
        <v>5.0622050727094497E-3</v>
      </c>
      <c r="U51" s="249">
        <f t="shared" si="14"/>
        <v>1.2987458745874587</v>
      </c>
      <c r="V51" s="249">
        <f t="shared" si="15"/>
        <v>1.7258061978010494E-2</v>
      </c>
      <c r="W51" s="248">
        <f t="shared" si="16"/>
        <v>2.5887092967015741E-3</v>
      </c>
      <c r="X51" s="250">
        <f t="shared" si="17"/>
        <v>7.6509143694110243E-3</v>
      </c>
      <c r="Y51" s="32"/>
      <c r="Z51" s="138" t="e">
        <f t="shared" si="4"/>
        <v>#REF!</v>
      </c>
      <c r="AA51" s="139" t="e">
        <f t="shared" si="5"/>
        <v>#REF!</v>
      </c>
      <c r="AB51" s="139" t="e">
        <f t="shared" si="18"/>
        <v>#REF!</v>
      </c>
      <c r="AC51" s="139" t="e">
        <f t="shared" si="19"/>
        <v>#REF!</v>
      </c>
      <c r="AD51" s="251" t="e">
        <f t="shared" si="20"/>
        <v>#REF!</v>
      </c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</row>
    <row r="52" spans="1:59" x14ac:dyDescent="0.2">
      <c r="A52" s="42" t="s">
        <v>80</v>
      </c>
      <c r="B52" s="126">
        <v>119215481</v>
      </c>
      <c r="C52" s="126">
        <v>19038713.890000001</v>
      </c>
      <c r="D52" s="135">
        <f t="shared" si="0"/>
        <v>0.15970001320549973</v>
      </c>
      <c r="E52" s="136">
        <f t="shared" si="6"/>
        <v>3040482.8596487311</v>
      </c>
      <c r="F52" s="129">
        <f t="shared" si="1"/>
        <v>1.9093101727077942E-3</v>
      </c>
      <c r="G52" s="247">
        <f>+'[5]CENSO POB 2020'!C49</f>
        <v>86766</v>
      </c>
      <c r="H52" s="125">
        <f t="shared" si="2"/>
        <v>1.4999891087161044E-2</v>
      </c>
      <c r="I52" s="125">
        <f t="shared" si="7"/>
        <v>1.2749907424086887E-2</v>
      </c>
      <c r="J52" s="126">
        <f>+'[5]TERRITORIO INEGI 2021'!B46</f>
        <v>1667.4</v>
      </c>
      <c r="K52" s="125">
        <f t="shared" si="3"/>
        <v>2.5989612883515902E-2</v>
      </c>
      <c r="L52" s="128">
        <f t="shared" si="8"/>
        <v>3.8984419325273851E-3</v>
      </c>
      <c r="M52" s="129">
        <f t="shared" si="9"/>
        <v>1.6648349356614273E-2</v>
      </c>
      <c r="N52" s="130">
        <v>13606</v>
      </c>
      <c r="O52" s="131">
        <v>22970</v>
      </c>
      <c r="P52" s="132">
        <f t="shared" si="10"/>
        <v>2.1356257141608628E-2</v>
      </c>
      <c r="Q52" s="132">
        <v>1.9100372027999999</v>
      </c>
      <c r="R52" s="248">
        <f t="shared" si="11"/>
        <v>4.0791245653035664E-2</v>
      </c>
      <c r="S52" s="249">
        <f t="shared" si="12"/>
        <v>2.1156682808123412E-2</v>
      </c>
      <c r="T52" s="249">
        <f t="shared" si="13"/>
        <v>1.7983180386904898E-2</v>
      </c>
      <c r="U52" s="249">
        <f t="shared" si="14"/>
        <v>0.59233783195472356</v>
      </c>
      <c r="V52" s="249">
        <f t="shared" si="15"/>
        <v>7.8711341578214088E-3</v>
      </c>
      <c r="W52" s="248">
        <f t="shared" si="16"/>
        <v>1.1806701236732112E-3</v>
      </c>
      <c r="X52" s="250">
        <f t="shared" si="17"/>
        <v>1.9163850510578111E-2</v>
      </c>
      <c r="Y52" s="32"/>
      <c r="Z52" s="138" t="e">
        <f t="shared" si="4"/>
        <v>#REF!</v>
      </c>
      <c r="AA52" s="139" t="e">
        <f t="shared" si="5"/>
        <v>#REF!</v>
      </c>
      <c r="AB52" s="139" t="e">
        <f t="shared" si="18"/>
        <v>#REF!</v>
      </c>
      <c r="AC52" s="139" t="e">
        <f t="shared" si="19"/>
        <v>#REF!</v>
      </c>
      <c r="AD52" s="251" t="e">
        <f t="shared" si="20"/>
        <v>#REF!</v>
      </c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</row>
    <row r="53" spans="1:59" x14ac:dyDescent="0.2">
      <c r="A53" s="42" t="s">
        <v>81</v>
      </c>
      <c r="B53" s="126">
        <v>642295900</v>
      </c>
      <c r="C53" s="126">
        <v>306694612.58999997</v>
      </c>
      <c r="D53" s="135">
        <f t="shared" si="0"/>
        <v>0.47749738491246785</v>
      </c>
      <c r="E53" s="136">
        <f t="shared" si="6"/>
        <v>146445875.47846743</v>
      </c>
      <c r="F53" s="129">
        <f t="shared" si="1"/>
        <v>9.1962564075904835E-2</v>
      </c>
      <c r="G53" s="247">
        <f>+'[5]CENSO POB 2020'!C50</f>
        <v>412199</v>
      </c>
      <c r="H53" s="125">
        <f t="shared" si="2"/>
        <v>7.125994175410523E-2</v>
      </c>
      <c r="I53" s="125">
        <f t="shared" si="7"/>
        <v>6.0570950490989442E-2</v>
      </c>
      <c r="J53" s="126">
        <f>+'[5]TERRITORIO INEGI 2021'!B47</f>
        <v>60.1</v>
      </c>
      <c r="K53" s="125">
        <f t="shared" si="3"/>
        <v>9.3677326034503157E-4</v>
      </c>
      <c r="L53" s="128">
        <f t="shared" si="8"/>
        <v>1.4051598905175474E-4</v>
      </c>
      <c r="M53" s="129">
        <f t="shared" si="9"/>
        <v>6.07114664800412E-2</v>
      </c>
      <c r="N53" s="130">
        <v>47668</v>
      </c>
      <c r="O53" s="131">
        <v>40796</v>
      </c>
      <c r="P53" s="132">
        <f t="shared" si="10"/>
        <v>3.7929902757904463E-2</v>
      </c>
      <c r="Q53" s="132">
        <v>1.7340616191</v>
      </c>
      <c r="R53" s="248">
        <f t="shared" si="11"/>
        <v>6.5772788588677369E-2</v>
      </c>
      <c r="S53" s="249">
        <f t="shared" si="12"/>
        <v>3.4113545769418024E-2</v>
      </c>
      <c r="T53" s="249">
        <f t="shared" si="13"/>
        <v>2.899651390400532E-2</v>
      </c>
      <c r="U53" s="249">
        <f t="shared" si="14"/>
        <v>1.1684478870477497</v>
      </c>
      <c r="V53" s="249">
        <f t="shared" si="15"/>
        <v>1.5526629533395704E-2</v>
      </c>
      <c r="W53" s="248">
        <f t="shared" si="16"/>
        <v>2.3289944300093554E-3</v>
      </c>
      <c r="X53" s="250">
        <f t="shared" si="17"/>
        <v>3.1325508334014679E-2</v>
      </c>
      <c r="Y53" s="32"/>
      <c r="Z53" s="138" t="e">
        <f t="shared" si="4"/>
        <v>#REF!</v>
      </c>
      <c r="AA53" s="139" t="e">
        <f t="shared" si="5"/>
        <v>#REF!</v>
      </c>
      <c r="AB53" s="139" t="e">
        <f t="shared" si="18"/>
        <v>#REF!</v>
      </c>
      <c r="AC53" s="139" t="e">
        <f t="shared" si="19"/>
        <v>#REF!</v>
      </c>
      <c r="AD53" s="251" t="e">
        <f t="shared" si="20"/>
        <v>#REF!</v>
      </c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</row>
    <row r="54" spans="1:59" x14ac:dyDescent="0.2">
      <c r="A54" s="42" t="s">
        <v>82</v>
      </c>
      <c r="B54" s="126">
        <v>1119704293</v>
      </c>
      <c r="C54" s="126">
        <v>671271036.40999997</v>
      </c>
      <c r="D54" s="135">
        <f t="shared" si="0"/>
        <v>0.5995074240641497</v>
      </c>
      <c r="E54" s="136">
        <f t="shared" si="6"/>
        <v>402431969.88703114</v>
      </c>
      <c r="F54" s="129">
        <f t="shared" si="1"/>
        <v>0.25271231228612001</v>
      </c>
      <c r="G54" s="247">
        <f>+'[5]CENSO POB 2020'!C51</f>
        <v>132169</v>
      </c>
      <c r="H54" s="125">
        <f t="shared" si="2"/>
        <v>2.2849049225491413E-2</v>
      </c>
      <c r="I54" s="125">
        <f t="shared" si="7"/>
        <v>1.9421691841667702E-2</v>
      </c>
      <c r="J54" s="126">
        <f>+'[5]TERRITORIO INEGI 2021'!B48</f>
        <v>70.8</v>
      </c>
      <c r="K54" s="125">
        <f t="shared" si="3"/>
        <v>1.103553191887325E-3</v>
      </c>
      <c r="L54" s="128">
        <f t="shared" si="8"/>
        <v>1.6553297878309873E-4</v>
      </c>
      <c r="M54" s="129">
        <f t="shared" si="9"/>
        <v>1.9587224820450801E-2</v>
      </c>
      <c r="N54" s="130">
        <v>4761</v>
      </c>
      <c r="O54" s="131">
        <v>6438</v>
      </c>
      <c r="P54" s="132">
        <f t="shared" si="10"/>
        <v>5.9857023716881298E-3</v>
      </c>
      <c r="Q54" s="132">
        <v>1.903799258</v>
      </c>
      <c r="R54" s="248">
        <f t="shared" si="11"/>
        <v>1.1395575733828702E-2</v>
      </c>
      <c r="S54" s="249">
        <f t="shared" si="12"/>
        <v>5.91040007131089E-3</v>
      </c>
      <c r="T54" s="249">
        <f t="shared" si="13"/>
        <v>5.0238400606142566E-3</v>
      </c>
      <c r="U54" s="249">
        <f t="shared" si="14"/>
        <v>0.73951537744641194</v>
      </c>
      <c r="V54" s="249">
        <f t="shared" si="15"/>
        <v>9.8268664158151723E-3</v>
      </c>
      <c r="W54" s="248">
        <f t="shared" si="16"/>
        <v>1.4740299623722758E-3</v>
      </c>
      <c r="X54" s="250">
        <f t="shared" si="17"/>
        <v>6.4978700229865322E-3</v>
      </c>
      <c r="Y54" s="32"/>
      <c r="Z54" s="138" t="e">
        <f t="shared" si="4"/>
        <v>#REF!</v>
      </c>
      <c r="AA54" s="139" t="e">
        <f t="shared" si="5"/>
        <v>#REF!</v>
      </c>
      <c r="AB54" s="139" t="e">
        <f t="shared" si="18"/>
        <v>#REF!</v>
      </c>
      <c r="AC54" s="139" t="e">
        <f t="shared" si="19"/>
        <v>#REF!</v>
      </c>
      <c r="AD54" s="251" t="e">
        <f t="shared" si="20"/>
        <v>#REF!</v>
      </c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</row>
    <row r="55" spans="1:59" x14ac:dyDescent="0.2">
      <c r="A55" s="42" t="s">
        <v>83</v>
      </c>
      <c r="B55" s="126">
        <v>274755070</v>
      </c>
      <c r="C55" s="126">
        <v>112141719.38</v>
      </c>
      <c r="D55" s="135">
        <f t="shared" si="0"/>
        <v>0.40815159254386096</v>
      </c>
      <c r="E55" s="136">
        <f t="shared" si="6"/>
        <v>45770821.355553754</v>
      </c>
      <c r="F55" s="129">
        <f t="shared" si="1"/>
        <v>2.8742373781198108E-2</v>
      </c>
      <c r="G55" s="247">
        <f>+'[5]CENSO POB 2020'!C52</f>
        <v>306322</v>
      </c>
      <c r="H55" s="125">
        <f t="shared" si="2"/>
        <v>5.2956188341070756E-2</v>
      </c>
      <c r="I55" s="125">
        <f t="shared" si="7"/>
        <v>4.5012760089910141E-2</v>
      </c>
      <c r="J55" s="126">
        <f>+'[5]TERRITORIO INEGI 2021'!B49</f>
        <v>915.8</v>
      </c>
      <c r="K55" s="125">
        <f t="shared" si="3"/>
        <v>1.4274491710881529E-2</v>
      </c>
      <c r="L55" s="128">
        <f t="shared" si="8"/>
        <v>2.1411737566322292E-3</v>
      </c>
      <c r="M55" s="129">
        <f t="shared" si="9"/>
        <v>4.7153933846542373E-2</v>
      </c>
      <c r="N55" s="130">
        <v>43432</v>
      </c>
      <c r="O55" s="131">
        <v>47092</v>
      </c>
      <c r="P55" s="132">
        <f t="shared" si="10"/>
        <v>4.378358125000581E-2</v>
      </c>
      <c r="Q55" s="132">
        <v>1.8493369051999999</v>
      </c>
      <c r="R55" s="248">
        <f t="shared" si="11"/>
        <v>8.0970592647458484E-2</v>
      </c>
      <c r="S55" s="249">
        <f t="shared" si="12"/>
        <v>4.1995999827981793E-2</v>
      </c>
      <c r="T55" s="249">
        <f t="shared" si="13"/>
        <v>3.5696599853784525E-2</v>
      </c>
      <c r="U55" s="249">
        <f t="shared" si="14"/>
        <v>0.92227979274611394</v>
      </c>
      <c r="V55" s="249">
        <f t="shared" si="15"/>
        <v>1.2255485954351926E-2</v>
      </c>
      <c r="W55" s="248">
        <f t="shared" si="16"/>
        <v>1.8383228931527888E-3</v>
      </c>
      <c r="X55" s="250">
        <f t="shared" si="17"/>
        <v>3.7534922746937316E-2</v>
      </c>
      <c r="Y55" s="32"/>
      <c r="Z55" s="138" t="e">
        <f t="shared" si="4"/>
        <v>#REF!</v>
      </c>
      <c r="AA55" s="139" t="e">
        <f t="shared" si="5"/>
        <v>#REF!</v>
      </c>
      <c r="AB55" s="139" t="e">
        <f t="shared" si="18"/>
        <v>#REF!</v>
      </c>
      <c r="AC55" s="139" t="e">
        <f t="shared" si="19"/>
        <v>#REF!</v>
      </c>
      <c r="AD55" s="251" t="e">
        <f t="shared" si="20"/>
        <v>#REF!</v>
      </c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</row>
    <row r="56" spans="1:59" x14ac:dyDescent="0.2">
      <c r="A56" s="42" t="s">
        <v>84</v>
      </c>
      <c r="B56" s="126">
        <v>175563518</v>
      </c>
      <c r="C56" s="126">
        <v>85362095.170000002</v>
      </c>
      <c r="D56" s="135">
        <f t="shared" si="0"/>
        <v>0.48621772987027978</v>
      </c>
      <c r="E56" s="136">
        <f t="shared" si="6"/>
        <v>41504564.130528174</v>
      </c>
      <c r="F56" s="129">
        <f t="shared" si="1"/>
        <v>2.606332288858083E-2</v>
      </c>
      <c r="G56" s="247">
        <f>+'[5]CENSO POB 2020'!C53</f>
        <v>46784</v>
      </c>
      <c r="H56" s="125">
        <f t="shared" si="2"/>
        <v>8.0879019964242016E-3</v>
      </c>
      <c r="I56" s="125">
        <f t="shared" si="7"/>
        <v>6.8747166969605712E-3</v>
      </c>
      <c r="J56" s="126">
        <f>+'[5]TERRITORIO INEGI 2021'!B50</f>
        <v>739.2</v>
      </c>
      <c r="K56" s="125">
        <f t="shared" si="3"/>
        <v>1.1521843494959192E-2</v>
      </c>
      <c r="L56" s="128">
        <f t="shared" si="8"/>
        <v>1.7282765242438787E-3</v>
      </c>
      <c r="M56" s="129">
        <f t="shared" si="9"/>
        <v>8.6029932212044503E-3</v>
      </c>
      <c r="N56" s="130">
        <v>7735</v>
      </c>
      <c r="O56" s="131">
        <v>5334</v>
      </c>
      <c r="P56" s="132">
        <f t="shared" si="10"/>
        <v>4.9592631951824303E-3</v>
      </c>
      <c r="Q56" s="132">
        <v>2.0438860060000001</v>
      </c>
      <c r="R56" s="248">
        <f t="shared" si="11"/>
        <v>1.0136168644704216E-2</v>
      </c>
      <c r="S56" s="249">
        <f t="shared" si="12"/>
        <v>5.2571992218554417E-3</v>
      </c>
      <c r="T56" s="249">
        <f t="shared" si="13"/>
        <v>4.4686193385771256E-3</v>
      </c>
      <c r="U56" s="249">
        <f t="shared" si="14"/>
        <v>1.4501312335958005</v>
      </c>
      <c r="V56" s="249">
        <f t="shared" si="15"/>
        <v>1.9269708720803205E-2</v>
      </c>
      <c r="W56" s="248">
        <f t="shared" si="16"/>
        <v>2.8904563081204805E-3</v>
      </c>
      <c r="X56" s="250">
        <f t="shared" si="17"/>
        <v>7.3590756466976066E-3</v>
      </c>
      <c r="Y56" s="32"/>
      <c r="Z56" s="138" t="e">
        <f t="shared" si="4"/>
        <v>#REF!</v>
      </c>
      <c r="AA56" s="139" t="e">
        <f t="shared" si="5"/>
        <v>#REF!</v>
      </c>
      <c r="AB56" s="139" t="e">
        <f t="shared" si="18"/>
        <v>#REF!</v>
      </c>
      <c r="AC56" s="139" t="e">
        <f t="shared" si="19"/>
        <v>#REF!</v>
      </c>
      <c r="AD56" s="251" t="e">
        <f t="shared" si="20"/>
        <v>#REF!</v>
      </c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</row>
    <row r="57" spans="1:59" x14ac:dyDescent="0.2">
      <c r="A57" s="42" t="s">
        <v>85</v>
      </c>
      <c r="B57" s="126">
        <v>4524382</v>
      </c>
      <c r="C57" s="126">
        <v>1456869</v>
      </c>
      <c r="D57" s="135">
        <f t="shared" si="0"/>
        <v>0.32200397755980814</v>
      </c>
      <c r="E57" s="136">
        <f t="shared" si="6"/>
        <v>469117.61278358015</v>
      </c>
      <c r="F57" s="129">
        <f t="shared" si="1"/>
        <v>2.9458841625818778E-4</v>
      </c>
      <c r="G57" s="247">
        <f>+'[5]CENSO POB 2020'!C54</f>
        <v>1552</v>
      </c>
      <c r="H57" s="125">
        <f t="shared" si="2"/>
        <v>2.6830591438206137E-4</v>
      </c>
      <c r="I57" s="125">
        <f t="shared" si="7"/>
        <v>2.2806002722475217E-4</v>
      </c>
      <c r="J57" s="126">
        <f>+'[5]TERRITORIO INEGI 2021'!B51</f>
        <v>1764.9</v>
      </c>
      <c r="K57" s="125">
        <f t="shared" si="3"/>
        <v>2.7509336558784465E-2</v>
      </c>
      <c r="L57" s="128">
        <f t="shared" si="8"/>
        <v>4.1264004838176696E-3</v>
      </c>
      <c r="M57" s="129">
        <f t="shared" si="9"/>
        <v>4.354460511042422E-3</v>
      </c>
      <c r="N57" s="130">
        <v>549</v>
      </c>
      <c r="O57" s="131">
        <v>170</v>
      </c>
      <c r="P57" s="132">
        <f t="shared" si="10"/>
        <v>1.5805675725178347E-4</v>
      </c>
      <c r="Q57" s="132">
        <v>2.1071899398</v>
      </c>
      <c r="R57" s="248">
        <f t="shared" si="11"/>
        <v>3.3305560879836883E-4</v>
      </c>
      <c r="S57" s="249">
        <f t="shared" si="12"/>
        <v>1.7274176750444833E-4</v>
      </c>
      <c r="T57" s="249">
        <f t="shared" si="13"/>
        <v>1.4683050237878107E-4</v>
      </c>
      <c r="U57" s="249">
        <f t="shared" si="14"/>
        <v>3.2294117647058824</v>
      </c>
      <c r="V57" s="249">
        <f t="shared" si="15"/>
        <v>4.2913236129057078E-2</v>
      </c>
      <c r="W57" s="248">
        <f t="shared" si="16"/>
        <v>6.4369854193585619E-3</v>
      </c>
      <c r="X57" s="250">
        <f t="shared" si="17"/>
        <v>6.5838159217373425E-3</v>
      </c>
      <c r="Y57" s="32"/>
      <c r="Z57" s="138" t="e">
        <f t="shared" si="4"/>
        <v>#REF!</v>
      </c>
      <c r="AA57" s="139" t="e">
        <f t="shared" si="5"/>
        <v>#REF!</v>
      </c>
      <c r="AB57" s="139" t="e">
        <f t="shared" si="18"/>
        <v>#REF!</v>
      </c>
      <c r="AC57" s="139" t="e">
        <f t="shared" si="19"/>
        <v>#REF!</v>
      </c>
      <c r="AD57" s="251" t="e">
        <f t="shared" si="20"/>
        <v>#REF!</v>
      </c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</row>
    <row r="58" spans="1:59" x14ac:dyDescent="0.2">
      <c r="A58" s="42" t="s">
        <v>86</v>
      </c>
      <c r="B58" s="126">
        <v>2896776</v>
      </c>
      <c r="C58" s="126">
        <v>668168</v>
      </c>
      <c r="D58" s="135">
        <f t="shared" si="0"/>
        <v>0.23065918800763333</v>
      </c>
      <c r="E58" s="136">
        <f t="shared" si="6"/>
        <v>154119.08833268433</v>
      </c>
      <c r="F58" s="129">
        <f t="shared" si="1"/>
        <v>9.6781056412875653E-5</v>
      </c>
      <c r="G58" s="247">
        <f>+'[5]CENSO POB 2020'!C55</f>
        <v>3573</v>
      </c>
      <c r="H58" s="125">
        <f t="shared" si="2"/>
        <v>6.1769138665406279E-4</v>
      </c>
      <c r="I58" s="125">
        <f t="shared" si="7"/>
        <v>5.2503767865595338E-4</v>
      </c>
      <c r="J58" s="126">
        <f>+'[5]TERRITORIO INEGI 2021'!B52</f>
        <v>879.3</v>
      </c>
      <c r="K58" s="125">
        <f t="shared" si="3"/>
        <v>1.3705569514498939E-2</v>
      </c>
      <c r="L58" s="128">
        <f t="shared" si="8"/>
        <v>2.0558354271748409E-3</v>
      </c>
      <c r="M58" s="129">
        <f t="shared" si="9"/>
        <v>2.5808731058307942E-3</v>
      </c>
      <c r="N58" s="130">
        <v>1377</v>
      </c>
      <c r="O58" s="131">
        <v>417</v>
      </c>
      <c r="P58" s="132">
        <f t="shared" si="10"/>
        <v>3.8770392808231595E-4</v>
      </c>
      <c r="Q58" s="132">
        <v>1.7545098130000001</v>
      </c>
      <c r="R58" s="248">
        <f t="shared" si="11"/>
        <v>6.8023034635906966E-4</v>
      </c>
      <c r="S58" s="249">
        <f t="shared" si="12"/>
        <v>3.5280652610587192E-4</v>
      </c>
      <c r="T58" s="249">
        <f t="shared" si="13"/>
        <v>2.9988554718999113E-4</v>
      </c>
      <c r="U58" s="249">
        <f t="shared" si="14"/>
        <v>3.3021582733812949</v>
      </c>
      <c r="V58" s="249">
        <f t="shared" si="15"/>
        <v>4.3879910041151653E-2</v>
      </c>
      <c r="W58" s="248">
        <f t="shared" si="16"/>
        <v>6.5819865061727476E-3</v>
      </c>
      <c r="X58" s="250">
        <f t="shared" si="17"/>
        <v>6.8818720533627385E-3</v>
      </c>
      <c r="Y58" s="32"/>
      <c r="Z58" s="138" t="e">
        <f t="shared" si="4"/>
        <v>#REF!</v>
      </c>
      <c r="AA58" s="139" t="e">
        <f t="shared" si="5"/>
        <v>#REF!</v>
      </c>
      <c r="AB58" s="139" t="e">
        <f t="shared" si="18"/>
        <v>#REF!</v>
      </c>
      <c r="AC58" s="139" t="e">
        <f t="shared" si="19"/>
        <v>#REF!</v>
      </c>
      <c r="AD58" s="251" t="e">
        <f t="shared" si="20"/>
        <v>#REF!</v>
      </c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</row>
    <row r="59" spans="1:59" ht="13.5" thickBot="1" x14ac:dyDescent="0.25">
      <c r="A59" s="66" t="s">
        <v>87</v>
      </c>
      <c r="B59" s="167">
        <f>SUM(B8:B58)</f>
        <v>7728371151</v>
      </c>
      <c r="C59" s="167">
        <f>SUM(C8:C58)</f>
        <v>3390132264.2400002</v>
      </c>
      <c r="D59" s="168">
        <f t="shared" si="0"/>
        <v>0.43866064375044145</v>
      </c>
      <c r="E59" s="169">
        <f t="shared" ref="E59:J59" si="21">SUM(E8:E58)</f>
        <v>1592450982.0930254</v>
      </c>
      <c r="F59" s="164">
        <f t="shared" si="21"/>
        <v>0.99999999999999989</v>
      </c>
      <c r="G59" s="252">
        <f t="shared" si="21"/>
        <v>5784442</v>
      </c>
      <c r="H59" s="161">
        <f t="shared" si="21"/>
        <v>1.0000000000000002</v>
      </c>
      <c r="I59" s="161">
        <f t="shared" si="21"/>
        <v>0.8500000000000002</v>
      </c>
      <c r="J59" s="160">
        <f t="shared" si="21"/>
        <v>64156.400000000016</v>
      </c>
      <c r="K59" s="161">
        <f t="shared" si="3"/>
        <v>1</v>
      </c>
      <c r="L59" s="163">
        <f t="shared" ref="L59:X59" si="22">SUM(L8:L58)</f>
        <v>0.14999999999999997</v>
      </c>
      <c r="M59" s="164">
        <f t="shared" si="22"/>
        <v>0.99999999999999989</v>
      </c>
      <c r="N59" s="165">
        <f t="shared" si="22"/>
        <v>964355</v>
      </c>
      <c r="O59" s="165">
        <f t="shared" si="22"/>
        <v>1075563</v>
      </c>
      <c r="P59" s="253">
        <f t="shared" si="22"/>
        <v>0.99999999999999989</v>
      </c>
      <c r="Q59" s="253">
        <f t="shared" si="22"/>
        <v>98.366423307599987</v>
      </c>
      <c r="R59" s="254">
        <f t="shared" si="22"/>
        <v>1.9280548856824229</v>
      </c>
      <c r="S59" s="253">
        <f t="shared" si="22"/>
        <v>1</v>
      </c>
      <c r="T59" s="253">
        <f t="shared" si="22"/>
        <v>0.85</v>
      </c>
      <c r="U59" s="253">
        <f t="shared" si="22"/>
        <v>75.254444922162563</v>
      </c>
      <c r="V59" s="253">
        <f t="shared" si="22"/>
        <v>1</v>
      </c>
      <c r="W59" s="255">
        <f t="shared" si="22"/>
        <v>0.15</v>
      </c>
      <c r="X59" s="256">
        <f t="shared" si="22"/>
        <v>0.99999999999999989</v>
      </c>
      <c r="Y59" s="32"/>
      <c r="Z59" s="171" t="e">
        <f>SUM(Z8:Z58)</f>
        <v>#REF!</v>
      </c>
      <c r="AA59" s="172" t="e">
        <f>SUM(AA8:AA58)</f>
        <v>#REF!</v>
      </c>
      <c r="AB59" s="172" t="e">
        <f>SUM(AB8:AB58)</f>
        <v>#REF!</v>
      </c>
      <c r="AC59" s="172" t="e">
        <f>SUM(AC8:AC58)</f>
        <v>#REF!</v>
      </c>
      <c r="AD59" s="164" t="e">
        <f>SUM(AD8:AD58)</f>
        <v>#REF!</v>
      </c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ht="13.5" thickTop="1" x14ac:dyDescent="0.2">
      <c r="A60" s="32"/>
      <c r="B60" s="32"/>
      <c r="C60" s="32"/>
      <c r="D60" s="32"/>
      <c r="E60" s="32"/>
      <c r="F60" s="32"/>
      <c r="G60" s="32"/>
      <c r="H60" s="32"/>
      <c r="I60" s="173"/>
      <c r="J60" s="32"/>
      <c r="K60" s="257"/>
      <c r="L60" s="173"/>
      <c r="M60" s="175"/>
      <c r="N60" s="32"/>
      <c r="O60" s="32"/>
      <c r="P60" s="32"/>
      <c r="Q60" s="32"/>
      <c r="R60" s="53"/>
      <c r="S60" s="32"/>
      <c r="T60" s="32"/>
      <c r="U60" s="32"/>
      <c r="V60" s="32"/>
      <c r="W60" s="32"/>
      <c r="X60" s="1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</row>
    <row r="61" spans="1:59" ht="86.45" customHeight="1" x14ac:dyDescent="0.2">
      <c r="A61" s="32"/>
      <c r="B61" s="294" t="s">
        <v>269</v>
      </c>
      <c r="C61" s="294"/>
      <c r="D61" s="294"/>
      <c r="E61" s="294"/>
      <c r="F61" s="294"/>
      <c r="G61" s="32"/>
      <c r="H61" s="32"/>
      <c r="I61" s="173"/>
      <c r="J61" s="32"/>
      <c r="K61" s="257"/>
      <c r="L61" s="173"/>
      <c r="M61" s="175"/>
      <c r="N61" s="32"/>
      <c r="O61" s="32"/>
      <c r="P61" s="32"/>
      <c r="Q61" s="32"/>
      <c r="R61" s="53"/>
      <c r="S61" s="32"/>
      <c r="T61" s="32"/>
      <c r="U61" s="32"/>
      <c r="V61" s="32"/>
      <c r="W61" s="32"/>
      <c r="X61" s="1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</row>
    <row r="62" spans="1:59" s="4" customFormat="1" x14ac:dyDescent="0.2">
      <c r="A62" s="32"/>
      <c r="B62" s="32" t="s">
        <v>241</v>
      </c>
      <c r="C62" s="32"/>
      <c r="D62" s="32"/>
      <c r="E62" s="32"/>
      <c r="F62" s="32"/>
      <c r="G62" s="32"/>
      <c r="H62" s="32"/>
      <c r="I62" s="173"/>
      <c r="J62" s="32"/>
      <c r="K62" s="32"/>
      <c r="L62" s="173"/>
      <c r="M62" s="175"/>
      <c r="N62" s="32"/>
      <c r="O62" s="32"/>
      <c r="P62" s="32"/>
      <c r="Q62" s="32"/>
      <c r="R62" s="53"/>
      <c r="S62" s="53"/>
      <c r="T62" s="32"/>
      <c r="U62" s="32"/>
      <c r="V62" s="32"/>
      <c r="W62" s="32"/>
      <c r="X62" s="1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</row>
    <row r="63" spans="1:59" x14ac:dyDescent="0.2">
      <c r="A63" s="32"/>
      <c r="B63" s="32"/>
      <c r="C63" s="32"/>
      <c r="D63" s="32"/>
      <c r="E63" s="32"/>
      <c r="F63" s="32"/>
      <c r="G63" s="32"/>
      <c r="H63" s="32"/>
      <c r="I63" s="173"/>
      <c r="J63" s="32"/>
      <c r="K63" s="32"/>
      <c r="L63" s="173"/>
      <c r="M63" s="175"/>
      <c r="N63" s="32"/>
      <c r="O63" s="32"/>
      <c r="P63" s="32"/>
      <c r="Q63" s="32"/>
      <c r="R63" s="53"/>
      <c r="S63" s="32"/>
      <c r="T63" s="32"/>
      <c r="U63" s="32"/>
      <c r="V63" s="32"/>
      <c r="W63" s="32"/>
      <c r="X63" s="1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</row>
    <row r="64" spans="1:59" x14ac:dyDescent="0.2">
      <c r="A64" s="32"/>
      <c r="B64" s="32"/>
      <c r="C64" s="32"/>
      <c r="D64" s="32"/>
      <c r="E64" s="32"/>
      <c r="F64" s="32"/>
      <c r="G64" s="32"/>
      <c r="H64" s="32"/>
      <c r="I64" s="173"/>
      <c r="J64" s="32"/>
      <c r="K64" s="32"/>
      <c r="L64" s="173"/>
      <c r="M64" s="175"/>
      <c r="N64" s="32"/>
      <c r="O64" s="32"/>
      <c r="P64" s="32"/>
      <c r="Q64" s="32"/>
      <c r="R64" s="53"/>
      <c r="S64" s="32"/>
      <c r="T64" s="32"/>
      <c r="U64" s="32"/>
      <c r="V64" s="32"/>
      <c r="W64" s="32"/>
      <c r="X64" s="1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</row>
    <row r="65" spans="1:59" x14ac:dyDescent="0.2">
      <c r="A65" s="32"/>
      <c r="B65" s="32"/>
      <c r="C65" s="32"/>
      <c r="D65" s="32"/>
      <c r="E65" s="32"/>
      <c r="F65" s="32"/>
      <c r="G65" s="32"/>
      <c r="H65" s="32"/>
      <c r="I65" s="173"/>
      <c r="J65" s="32"/>
      <c r="K65" s="32"/>
      <c r="L65" s="173"/>
      <c r="M65" s="175"/>
      <c r="N65" s="32"/>
      <c r="O65" s="32"/>
      <c r="P65" s="32"/>
      <c r="Q65" s="32"/>
      <c r="R65" s="53"/>
      <c r="S65" s="32"/>
      <c r="T65" s="32"/>
      <c r="U65" s="32"/>
      <c r="V65" s="32"/>
      <c r="W65" s="32"/>
      <c r="X65" s="1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</row>
    <row r="66" spans="1:59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53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</row>
    <row r="67" spans="1:59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53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</row>
    <row r="68" spans="1:59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53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</row>
    <row r="69" spans="1:59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53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</row>
    <row r="70" spans="1:59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53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</row>
    <row r="71" spans="1:59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53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</row>
    <row r="72" spans="1:59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53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</row>
    <row r="73" spans="1:59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53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</row>
    <row r="74" spans="1:59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53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</row>
    <row r="75" spans="1:59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53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</row>
    <row r="76" spans="1:59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53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53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</row>
    <row r="78" spans="1:59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53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</row>
    <row r="79" spans="1:59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53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</row>
    <row r="80" spans="1:59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53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</row>
    <row r="81" spans="1:59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53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</row>
    <row r="82" spans="1:59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53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</row>
    <row r="83" spans="1:59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53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</row>
    <row r="84" spans="1:59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53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</row>
    <row r="85" spans="1:59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53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</row>
    <row r="86" spans="1:59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53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</row>
    <row r="87" spans="1:59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53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</row>
    <row r="88" spans="1:59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53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</row>
    <row r="89" spans="1:59" x14ac:dyDescent="0.2">
      <c r="A89" s="32"/>
      <c r="B89" s="32"/>
      <c r="C89" s="32"/>
      <c r="D89" s="32"/>
      <c r="E89" s="32"/>
      <c r="F89" s="32"/>
      <c r="G89" s="32"/>
      <c r="H89" s="32"/>
      <c r="I89" s="173"/>
      <c r="J89" s="32"/>
      <c r="K89" s="32"/>
      <c r="L89" s="173"/>
      <c r="M89" s="175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1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</row>
    <row r="90" spans="1:59" x14ac:dyDescent="0.2">
      <c r="A90" s="32"/>
      <c r="B90" s="32"/>
      <c r="C90" s="32"/>
      <c r="D90" s="32"/>
      <c r="E90" s="32"/>
      <c r="F90" s="32"/>
      <c r="G90" s="32"/>
      <c r="H90" s="32"/>
      <c r="I90" s="173"/>
      <c r="J90" s="32"/>
      <c r="K90" s="32"/>
      <c r="L90" s="173"/>
      <c r="M90" s="175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1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</row>
    <row r="91" spans="1:59" x14ac:dyDescent="0.2">
      <c r="A91" s="32"/>
      <c r="B91" s="32"/>
      <c r="C91" s="32"/>
      <c r="D91" s="32"/>
      <c r="E91" s="32"/>
      <c r="F91" s="32"/>
      <c r="G91" s="32"/>
      <c r="H91" s="32"/>
      <c r="I91" s="173"/>
      <c r="J91" s="32"/>
      <c r="K91" s="32"/>
      <c r="L91" s="173"/>
      <c r="M91" s="175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1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</row>
    <row r="92" spans="1:59" x14ac:dyDescent="0.2">
      <c r="A92" s="32"/>
      <c r="B92" s="32"/>
      <c r="C92" s="32"/>
      <c r="D92" s="32"/>
      <c r="E92" s="32"/>
      <c r="F92" s="32"/>
      <c r="G92" s="32"/>
      <c r="H92" s="32"/>
      <c r="I92" s="173"/>
      <c r="J92" s="32"/>
      <c r="K92" s="32"/>
      <c r="L92" s="173"/>
      <c r="M92" s="175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1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</row>
    <row r="93" spans="1:59" x14ac:dyDescent="0.2">
      <c r="A93" s="32"/>
      <c r="B93" s="32"/>
      <c r="C93" s="32"/>
      <c r="D93" s="32"/>
      <c r="E93" s="32"/>
      <c r="F93" s="32"/>
      <c r="G93" s="32"/>
      <c r="H93" s="32"/>
      <c r="I93" s="173"/>
      <c r="J93" s="32"/>
      <c r="K93" s="32"/>
      <c r="L93" s="173"/>
      <c r="M93" s="175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1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">
      <c r="A94" s="32"/>
      <c r="B94" s="32"/>
      <c r="C94" s="32"/>
      <c r="D94" s="32"/>
      <c r="E94" s="32"/>
      <c r="F94" s="32"/>
      <c r="G94" s="32"/>
      <c r="H94" s="32"/>
      <c r="I94" s="173"/>
      <c r="J94" s="32"/>
      <c r="K94" s="32"/>
      <c r="L94" s="173"/>
      <c r="M94" s="175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1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</row>
    <row r="95" spans="1:59" x14ac:dyDescent="0.2">
      <c r="A95" s="32"/>
      <c r="B95" s="32"/>
      <c r="C95" s="32"/>
      <c r="D95" s="32"/>
      <c r="E95" s="32"/>
      <c r="F95" s="32"/>
      <c r="G95" s="32"/>
      <c r="H95" s="32"/>
      <c r="I95" s="173"/>
      <c r="J95" s="32"/>
      <c r="K95" s="32"/>
      <c r="L95" s="173"/>
      <c r="M95" s="175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1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</row>
    <row r="96" spans="1:59" x14ac:dyDescent="0.2">
      <c r="A96" s="32"/>
      <c r="B96" s="32"/>
      <c r="C96" s="32"/>
      <c r="D96" s="32"/>
      <c r="E96" s="32"/>
      <c r="F96" s="32"/>
      <c r="G96" s="32"/>
      <c r="H96" s="32"/>
      <c r="I96" s="173"/>
      <c r="J96" s="32"/>
      <c r="K96" s="32"/>
      <c r="L96" s="173"/>
      <c r="M96" s="175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1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</row>
    <row r="97" spans="1:59" x14ac:dyDescent="0.2">
      <c r="A97" s="32"/>
      <c r="B97" s="32"/>
      <c r="C97" s="32"/>
      <c r="D97" s="32"/>
      <c r="E97" s="32"/>
      <c r="F97" s="32"/>
      <c r="G97" s="32"/>
      <c r="H97" s="32"/>
      <c r="I97" s="173"/>
      <c r="J97" s="32"/>
      <c r="K97" s="32"/>
      <c r="L97" s="173"/>
      <c r="M97" s="175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1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</row>
    <row r="98" spans="1:59" x14ac:dyDescent="0.2">
      <c r="A98" s="32"/>
      <c r="B98" s="32"/>
      <c r="C98" s="32"/>
      <c r="D98" s="32"/>
      <c r="E98" s="32"/>
      <c r="F98" s="32"/>
      <c r="G98" s="32"/>
      <c r="H98" s="32"/>
      <c r="I98" s="173"/>
      <c r="J98" s="32"/>
      <c r="K98" s="32"/>
      <c r="L98" s="173"/>
      <c r="M98" s="175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1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</row>
    <row r="99" spans="1:59" x14ac:dyDescent="0.2">
      <c r="A99" s="32"/>
      <c r="B99" s="32"/>
      <c r="C99" s="32"/>
      <c r="D99" s="32"/>
      <c r="E99" s="32"/>
      <c r="F99" s="32"/>
      <c r="G99" s="32"/>
      <c r="H99" s="32"/>
      <c r="I99" s="173"/>
      <c r="J99" s="32"/>
      <c r="K99" s="32"/>
      <c r="L99" s="173"/>
      <c r="M99" s="175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1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</row>
    <row r="100" spans="1:59" x14ac:dyDescent="0.2">
      <c r="A100" s="32"/>
      <c r="B100" s="32"/>
      <c r="C100" s="32"/>
      <c r="D100" s="32"/>
      <c r="E100" s="32"/>
      <c r="F100" s="32"/>
      <c r="G100" s="32"/>
      <c r="H100" s="32"/>
      <c r="I100" s="173"/>
      <c r="J100" s="32"/>
      <c r="K100" s="32"/>
      <c r="L100" s="173"/>
      <c r="M100" s="175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1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</row>
    <row r="101" spans="1:59" x14ac:dyDescent="0.2">
      <c r="A101" s="32"/>
      <c r="B101" s="32"/>
      <c r="C101" s="32"/>
      <c r="D101" s="32"/>
      <c r="E101" s="32"/>
      <c r="F101" s="32"/>
      <c r="G101" s="32"/>
      <c r="H101" s="32"/>
      <c r="I101" s="173"/>
      <c r="J101" s="32"/>
      <c r="K101" s="32"/>
      <c r="L101" s="173"/>
      <c r="M101" s="175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173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</row>
    <row r="102" spans="1:59" x14ac:dyDescent="0.2">
      <c r="A102" s="32"/>
      <c r="B102" s="32"/>
      <c r="C102" s="32"/>
      <c r="D102" s="32"/>
      <c r="E102" s="32"/>
      <c r="F102" s="32"/>
      <c r="G102" s="32"/>
      <c r="H102" s="32"/>
      <c r="I102" s="173"/>
      <c r="J102" s="32"/>
      <c r="K102" s="32"/>
      <c r="L102" s="173"/>
      <c r="M102" s="175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173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</row>
    <row r="103" spans="1:59" x14ac:dyDescent="0.2">
      <c r="A103" s="32"/>
      <c r="B103" s="32"/>
      <c r="C103" s="32"/>
      <c r="D103" s="32"/>
      <c r="E103" s="32"/>
      <c r="F103" s="32"/>
      <c r="G103" s="32"/>
      <c r="H103" s="32"/>
      <c r="I103" s="173"/>
      <c r="J103" s="32"/>
      <c r="K103" s="32"/>
      <c r="L103" s="173"/>
      <c r="M103" s="175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173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</row>
    <row r="104" spans="1:59" x14ac:dyDescent="0.2">
      <c r="A104" s="32"/>
      <c r="B104" s="32"/>
      <c r="C104" s="32"/>
      <c r="D104" s="32"/>
      <c r="E104" s="32"/>
      <c r="F104" s="32"/>
      <c r="G104" s="32"/>
      <c r="H104" s="32"/>
      <c r="I104" s="173"/>
      <c r="J104" s="32"/>
      <c r="K104" s="32"/>
      <c r="L104" s="173"/>
      <c r="M104" s="175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173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</row>
    <row r="105" spans="1:59" x14ac:dyDescent="0.2">
      <c r="A105" s="32"/>
      <c r="B105" s="32"/>
      <c r="C105" s="32"/>
      <c r="D105" s="32"/>
      <c r="E105" s="32"/>
      <c r="F105" s="32"/>
      <c r="G105" s="32"/>
      <c r="H105" s="32"/>
      <c r="I105" s="173"/>
      <c r="J105" s="32"/>
      <c r="K105" s="32"/>
      <c r="L105" s="173"/>
      <c r="M105" s="175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173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</row>
    <row r="106" spans="1:59" x14ac:dyDescent="0.2">
      <c r="A106" s="32"/>
      <c r="B106" s="32"/>
      <c r="C106" s="32"/>
      <c r="D106" s="32"/>
      <c r="E106" s="32"/>
      <c r="F106" s="32"/>
      <c r="G106" s="32"/>
      <c r="H106" s="32"/>
      <c r="I106" s="173"/>
      <c r="J106" s="32"/>
      <c r="K106" s="32"/>
      <c r="L106" s="173"/>
      <c r="M106" s="175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173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</row>
    <row r="107" spans="1:59" x14ac:dyDescent="0.2">
      <c r="A107" s="32"/>
      <c r="B107" s="32"/>
      <c r="C107" s="32"/>
      <c r="D107" s="32"/>
      <c r="E107" s="32"/>
      <c r="F107" s="32"/>
      <c r="G107" s="32"/>
      <c r="H107" s="32"/>
      <c r="I107" s="173"/>
      <c r="J107" s="32"/>
      <c r="K107" s="32"/>
      <c r="L107" s="173"/>
      <c r="M107" s="175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173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</row>
    <row r="108" spans="1:59" x14ac:dyDescent="0.2">
      <c r="A108" s="32"/>
      <c r="B108" s="32"/>
      <c r="C108" s="32"/>
      <c r="D108" s="32"/>
      <c r="E108" s="32"/>
      <c r="F108" s="32"/>
      <c r="G108" s="32"/>
      <c r="H108" s="32"/>
      <c r="I108" s="173"/>
      <c r="J108" s="32"/>
      <c r="K108" s="32"/>
      <c r="L108" s="173"/>
      <c r="M108" s="175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173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</row>
    <row r="109" spans="1:59" x14ac:dyDescent="0.2">
      <c r="A109" s="32"/>
      <c r="B109" s="32"/>
      <c r="C109" s="32"/>
      <c r="D109" s="32"/>
      <c r="E109" s="32"/>
      <c r="F109" s="32"/>
      <c r="G109" s="32"/>
      <c r="H109" s="32"/>
      <c r="I109" s="173"/>
      <c r="J109" s="32"/>
      <c r="K109" s="32"/>
      <c r="L109" s="173"/>
      <c r="M109" s="175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173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</row>
    <row r="110" spans="1:59" x14ac:dyDescent="0.2">
      <c r="A110" s="32"/>
      <c r="B110" s="32"/>
      <c r="C110" s="32"/>
      <c r="D110" s="32"/>
      <c r="E110" s="32"/>
      <c r="F110" s="32"/>
      <c r="G110" s="32"/>
      <c r="H110" s="32"/>
      <c r="I110" s="173"/>
      <c r="J110" s="32"/>
      <c r="K110" s="32"/>
      <c r="L110" s="173"/>
      <c r="M110" s="175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173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">
      <c r="A111" s="32"/>
      <c r="B111" s="32"/>
      <c r="C111" s="32"/>
      <c r="D111" s="32"/>
      <c r="E111" s="32"/>
      <c r="F111" s="32"/>
      <c r="G111" s="32"/>
      <c r="H111" s="32"/>
      <c r="I111" s="173"/>
      <c r="J111" s="32"/>
      <c r="K111" s="32"/>
      <c r="L111" s="173"/>
      <c r="M111" s="175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173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</row>
    <row r="112" spans="1:59" x14ac:dyDescent="0.2">
      <c r="A112" s="32"/>
      <c r="B112" s="32"/>
      <c r="C112" s="32"/>
      <c r="D112" s="32"/>
      <c r="E112" s="32"/>
      <c r="F112" s="32"/>
      <c r="G112" s="32"/>
      <c r="H112" s="32"/>
      <c r="I112" s="173"/>
      <c r="J112" s="32"/>
      <c r="K112" s="32"/>
      <c r="L112" s="173"/>
      <c r="M112" s="175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173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</row>
    <row r="113" spans="1:59" x14ac:dyDescent="0.2">
      <c r="A113" s="32"/>
      <c r="B113" s="32"/>
      <c r="C113" s="32"/>
      <c r="D113" s="32"/>
      <c r="E113" s="32"/>
      <c r="F113" s="32"/>
      <c r="G113" s="32"/>
      <c r="H113" s="32"/>
      <c r="I113" s="173"/>
      <c r="J113" s="32"/>
      <c r="K113" s="32"/>
      <c r="L113" s="173"/>
      <c r="M113" s="175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173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</row>
    <row r="114" spans="1:59" x14ac:dyDescent="0.2">
      <c r="A114" s="32"/>
      <c r="B114" s="32"/>
      <c r="C114" s="32"/>
      <c r="D114" s="32"/>
      <c r="E114" s="32"/>
      <c r="F114" s="32"/>
      <c r="G114" s="32"/>
      <c r="H114" s="32"/>
      <c r="I114" s="173"/>
      <c r="J114" s="32"/>
      <c r="K114" s="32"/>
      <c r="L114" s="173"/>
      <c r="M114" s="175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173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</row>
    <row r="115" spans="1:59" x14ac:dyDescent="0.2">
      <c r="A115" s="32"/>
      <c r="B115" s="32"/>
      <c r="C115" s="32"/>
      <c r="D115" s="32"/>
      <c r="E115" s="32"/>
      <c r="F115" s="32"/>
      <c r="G115" s="32"/>
      <c r="H115" s="32"/>
      <c r="I115" s="173"/>
      <c r="J115" s="32"/>
      <c r="K115" s="32"/>
      <c r="L115" s="173"/>
      <c r="M115" s="175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173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</row>
    <row r="116" spans="1:59" x14ac:dyDescent="0.2">
      <c r="A116" s="32"/>
      <c r="B116" s="32"/>
      <c r="C116" s="32"/>
      <c r="D116" s="32"/>
      <c r="E116" s="32"/>
      <c r="F116" s="32"/>
      <c r="G116" s="32"/>
      <c r="H116" s="32"/>
      <c r="I116" s="173"/>
      <c r="J116" s="32"/>
      <c r="K116" s="32"/>
      <c r="L116" s="173"/>
      <c r="M116" s="175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173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</row>
    <row r="117" spans="1:59" x14ac:dyDescent="0.2">
      <c r="A117" s="32"/>
      <c r="B117" s="32"/>
      <c r="C117" s="32"/>
      <c r="D117" s="32"/>
      <c r="E117" s="32"/>
      <c r="F117" s="32"/>
      <c r="G117" s="32"/>
      <c r="H117" s="32"/>
      <c r="I117" s="173"/>
      <c r="J117" s="32"/>
      <c r="K117" s="32"/>
      <c r="L117" s="173"/>
      <c r="M117" s="175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173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</row>
    <row r="118" spans="1:59" x14ac:dyDescent="0.2">
      <c r="A118" s="32"/>
      <c r="B118" s="32"/>
      <c r="C118" s="32"/>
      <c r="D118" s="32"/>
      <c r="E118" s="32"/>
      <c r="F118" s="32"/>
      <c r="G118" s="32"/>
      <c r="H118" s="32"/>
      <c r="I118" s="173"/>
      <c r="J118" s="32"/>
      <c r="K118" s="32"/>
      <c r="L118" s="173"/>
      <c r="M118" s="175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173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</row>
    <row r="119" spans="1:59" x14ac:dyDescent="0.2">
      <c r="A119" s="32"/>
      <c r="B119" s="32"/>
      <c r="C119" s="32"/>
      <c r="D119" s="32"/>
      <c r="E119" s="32"/>
      <c r="F119" s="32"/>
      <c r="G119" s="32"/>
      <c r="H119" s="32"/>
      <c r="I119" s="173"/>
      <c r="J119" s="32"/>
      <c r="K119" s="32"/>
      <c r="L119" s="173"/>
      <c r="M119" s="175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173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</row>
    <row r="120" spans="1:59" x14ac:dyDescent="0.2">
      <c r="A120" s="32"/>
      <c r="B120" s="32"/>
      <c r="C120" s="32"/>
      <c r="D120" s="32"/>
      <c r="E120" s="32"/>
      <c r="F120" s="32"/>
      <c r="G120" s="32"/>
      <c r="H120" s="32"/>
      <c r="I120" s="173"/>
      <c r="J120" s="32"/>
      <c r="K120" s="32"/>
      <c r="L120" s="173"/>
      <c r="M120" s="175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173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</row>
    <row r="121" spans="1:59" x14ac:dyDescent="0.2">
      <c r="A121" s="32"/>
      <c r="B121" s="32"/>
      <c r="C121" s="32"/>
      <c r="D121" s="32"/>
      <c r="E121" s="32"/>
      <c r="F121" s="32"/>
      <c r="G121" s="32"/>
      <c r="H121" s="32"/>
      <c r="I121" s="173"/>
      <c r="J121" s="32"/>
      <c r="K121" s="32"/>
      <c r="L121" s="173"/>
      <c r="M121" s="175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173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</row>
    <row r="122" spans="1:59" x14ac:dyDescent="0.2">
      <c r="A122" s="32"/>
      <c r="B122" s="32"/>
      <c r="C122" s="32"/>
      <c r="D122" s="32"/>
      <c r="E122" s="32"/>
      <c r="F122" s="32"/>
      <c r="G122" s="32"/>
      <c r="H122" s="32"/>
      <c r="I122" s="173"/>
      <c r="J122" s="32"/>
      <c r="K122" s="32"/>
      <c r="L122" s="173"/>
      <c r="M122" s="175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173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</row>
    <row r="123" spans="1:59" x14ac:dyDescent="0.2">
      <c r="A123" s="32"/>
      <c r="B123" s="32"/>
      <c r="C123" s="32"/>
      <c r="D123" s="32"/>
      <c r="E123" s="32"/>
      <c r="F123" s="32"/>
      <c r="G123" s="32"/>
      <c r="H123" s="32"/>
      <c r="I123" s="173"/>
      <c r="J123" s="32"/>
      <c r="K123" s="32"/>
      <c r="L123" s="173"/>
      <c r="M123" s="175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173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</row>
    <row r="124" spans="1:59" x14ac:dyDescent="0.2">
      <c r="A124" s="32"/>
      <c r="B124" s="32"/>
      <c r="C124" s="32"/>
      <c r="D124" s="32"/>
      <c r="E124" s="32"/>
      <c r="F124" s="32"/>
      <c r="G124" s="32"/>
      <c r="H124" s="32"/>
      <c r="I124" s="173"/>
      <c r="J124" s="32"/>
      <c r="K124" s="32"/>
      <c r="L124" s="173"/>
      <c r="M124" s="175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173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</row>
    <row r="125" spans="1:59" x14ac:dyDescent="0.2">
      <c r="A125" s="32"/>
      <c r="B125" s="32"/>
      <c r="C125" s="32"/>
      <c r="D125" s="32"/>
      <c r="E125" s="32"/>
      <c r="F125" s="32"/>
      <c r="G125" s="32"/>
      <c r="H125" s="32"/>
      <c r="I125" s="173"/>
      <c r="J125" s="32"/>
      <c r="K125" s="32"/>
      <c r="L125" s="173"/>
      <c r="M125" s="175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173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</row>
    <row r="126" spans="1:59" x14ac:dyDescent="0.2">
      <c r="A126" s="32"/>
      <c r="B126" s="32"/>
      <c r="C126" s="32"/>
      <c r="D126" s="32"/>
      <c r="E126" s="32"/>
      <c r="F126" s="32"/>
      <c r="G126" s="32"/>
      <c r="H126" s="32"/>
      <c r="I126" s="173"/>
      <c r="J126" s="32"/>
      <c r="K126" s="32"/>
      <c r="L126" s="173"/>
      <c r="M126" s="175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173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</row>
    <row r="127" spans="1:59" x14ac:dyDescent="0.2">
      <c r="A127" s="32"/>
      <c r="B127" s="32"/>
      <c r="C127" s="32"/>
      <c r="D127" s="32"/>
      <c r="E127" s="32"/>
      <c r="F127" s="32"/>
      <c r="G127" s="32"/>
      <c r="H127" s="32"/>
      <c r="I127" s="173"/>
      <c r="J127" s="32"/>
      <c r="K127" s="32"/>
      <c r="L127" s="173"/>
      <c r="M127" s="175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173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">
      <c r="A128" s="32"/>
      <c r="B128" s="32"/>
      <c r="C128" s="32"/>
      <c r="D128" s="32"/>
      <c r="E128" s="32"/>
      <c r="F128" s="32"/>
      <c r="G128" s="32"/>
      <c r="H128" s="32"/>
      <c r="I128" s="173"/>
      <c r="J128" s="32"/>
      <c r="K128" s="32"/>
      <c r="L128" s="173"/>
      <c r="M128" s="175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173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</row>
    <row r="129" spans="1:59" x14ac:dyDescent="0.2">
      <c r="A129" s="32"/>
      <c r="B129" s="32"/>
      <c r="C129" s="32"/>
      <c r="D129" s="32"/>
      <c r="E129" s="32"/>
      <c r="F129" s="32"/>
      <c r="G129" s="32"/>
      <c r="H129" s="32"/>
      <c r="I129" s="173"/>
      <c r="J129" s="32"/>
      <c r="K129" s="32"/>
      <c r="L129" s="173"/>
      <c r="M129" s="175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173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</row>
    <row r="130" spans="1:59" x14ac:dyDescent="0.2">
      <c r="A130" s="32"/>
      <c r="B130" s="32"/>
      <c r="C130" s="32"/>
      <c r="D130" s="32"/>
      <c r="E130" s="32"/>
      <c r="F130" s="32"/>
      <c r="G130" s="32"/>
      <c r="H130" s="32"/>
      <c r="I130" s="173"/>
      <c r="J130" s="32"/>
      <c r="K130" s="32"/>
      <c r="L130" s="173"/>
      <c r="M130" s="175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173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</row>
    <row r="131" spans="1:59" x14ac:dyDescent="0.2">
      <c r="A131" s="32"/>
      <c r="B131" s="32"/>
      <c r="C131" s="32"/>
      <c r="D131" s="32"/>
      <c r="E131" s="32"/>
      <c r="F131" s="32"/>
      <c r="G131" s="32"/>
      <c r="H131" s="32"/>
      <c r="I131" s="173"/>
      <c r="J131" s="32"/>
      <c r="K131" s="32"/>
      <c r="L131" s="173"/>
      <c r="M131" s="175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173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</row>
    <row r="132" spans="1:59" x14ac:dyDescent="0.2">
      <c r="A132" s="32"/>
      <c r="B132" s="32"/>
      <c r="C132" s="32"/>
      <c r="D132" s="32"/>
      <c r="E132" s="32"/>
      <c r="F132" s="32"/>
      <c r="G132" s="32"/>
      <c r="H132" s="32"/>
      <c r="I132" s="173"/>
      <c r="J132" s="32"/>
      <c r="K132" s="32"/>
      <c r="L132" s="173"/>
      <c r="M132" s="175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173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</row>
    <row r="133" spans="1:59" x14ac:dyDescent="0.2">
      <c r="A133" s="32"/>
      <c r="B133" s="32"/>
      <c r="C133" s="32"/>
      <c r="D133" s="32"/>
      <c r="E133" s="32"/>
      <c r="F133" s="32"/>
      <c r="G133" s="32"/>
      <c r="H133" s="32"/>
      <c r="I133" s="173"/>
      <c r="J133" s="32"/>
      <c r="K133" s="32"/>
      <c r="L133" s="173"/>
      <c r="M133" s="175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173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</row>
    <row r="134" spans="1:59" x14ac:dyDescent="0.2">
      <c r="A134" s="32"/>
      <c r="B134" s="32"/>
      <c r="C134" s="32"/>
      <c r="D134" s="32"/>
      <c r="E134" s="32"/>
      <c r="F134" s="32"/>
      <c r="G134" s="32"/>
      <c r="H134" s="32"/>
      <c r="I134" s="173"/>
      <c r="J134" s="32"/>
      <c r="K134" s="32"/>
      <c r="L134" s="173"/>
      <c r="M134" s="175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173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</row>
    <row r="135" spans="1:59" x14ac:dyDescent="0.2">
      <c r="A135" s="32"/>
      <c r="B135" s="32"/>
      <c r="C135" s="32"/>
      <c r="D135" s="32"/>
      <c r="E135" s="32"/>
      <c r="F135" s="32"/>
      <c r="G135" s="32"/>
      <c r="H135" s="32"/>
      <c r="I135" s="173"/>
      <c r="J135" s="32"/>
      <c r="K135" s="32"/>
      <c r="L135" s="173"/>
      <c r="M135" s="175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173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</row>
    <row r="136" spans="1:59" x14ac:dyDescent="0.2">
      <c r="A136" s="32"/>
      <c r="B136" s="32"/>
      <c r="C136" s="32"/>
      <c r="D136" s="32"/>
      <c r="E136" s="32"/>
      <c r="F136" s="32"/>
      <c r="G136" s="32"/>
      <c r="H136" s="32"/>
      <c r="I136" s="173"/>
      <c r="J136" s="32"/>
      <c r="K136" s="32"/>
      <c r="L136" s="173"/>
      <c r="M136" s="175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173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</row>
    <row r="137" spans="1:59" x14ac:dyDescent="0.2">
      <c r="A137" s="32"/>
      <c r="B137" s="32"/>
      <c r="C137" s="32"/>
      <c r="D137" s="32"/>
      <c r="E137" s="32"/>
      <c r="F137" s="32"/>
      <c r="G137" s="32"/>
      <c r="H137" s="32"/>
      <c r="I137" s="173"/>
      <c r="J137" s="32"/>
      <c r="K137" s="32"/>
      <c r="L137" s="173"/>
      <c r="M137" s="175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173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</row>
    <row r="138" spans="1:59" x14ac:dyDescent="0.2">
      <c r="A138" s="32"/>
      <c r="B138" s="32"/>
      <c r="C138" s="32"/>
      <c r="D138" s="32"/>
      <c r="E138" s="32"/>
      <c r="F138" s="32"/>
      <c r="G138" s="32"/>
      <c r="H138" s="32"/>
      <c r="I138" s="173"/>
      <c r="J138" s="32"/>
      <c r="K138" s="32"/>
      <c r="L138" s="173"/>
      <c r="M138" s="175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173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</row>
    <row r="139" spans="1:59" x14ac:dyDescent="0.2">
      <c r="A139" s="32"/>
      <c r="B139" s="32"/>
      <c r="C139" s="32"/>
      <c r="D139" s="32"/>
      <c r="E139" s="32"/>
      <c r="F139" s="32"/>
      <c r="G139" s="32"/>
      <c r="H139" s="32"/>
      <c r="I139" s="173"/>
      <c r="J139" s="32"/>
      <c r="K139" s="32"/>
      <c r="L139" s="173"/>
      <c r="M139" s="175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173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</row>
    <row r="140" spans="1:59" x14ac:dyDescent="0.2">
      <c r="A140" s="32"/>
      <c r="B140" s="32"/>
      <c r="C140" s="32"/>
      <c r="D140" s="32"/>
      <c r="E140" s="32"/>
      <c r="F140" s="32"/>
      <c r="G140" s="32"/>
      <c r="H140" s="32"/>
      <c r="I140" s="173"/>
      <c r="J140" s="32"/>
      <c r="K140" s="32"/>
      <c r="L140" s="173"/>
      <c r="M140" s="175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173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</row>
    <row r="141" spans="1:59" x14ac:dyDescent="0.2">
      <c r="A141" s="32"/>
      <c r="B141" s="32"/>
      <c r="C141" s="32"/>
      <c r="D141" s="32"/>
      <c r="E141" s="32"/>
      <c r="F141" s="32"/>
      <c r="G141" s="32"/>
      <c r="H141" s="32"/>
      <c r="I141" s="173"/>
      <c r="J141" s="32"/>
      <c r="K141" s="32"/>
      <c r="L141" s="173"/>
      <c r="M141" s="175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173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</row>
    <row r="142" spans="1:59" x14ac:dyDescent="0.2">
      <c r="A142" s="32"/>
      <c r="B142" s="32"/>
      <c r="C142" s="32"/>
      <c r="D142" s="32"/>
      <c r="E142" s="32"/>
      <c r="F142" s="32"/>
      <c r="G142" s="32"/>
      <c r="H142" s="32"/>
      <c r="I142" s="173"/>
      <c r="J142" s="32"/>
      <c r="K142" s="32"/>
      <c r="L142" s="173"/>
      <c r="M142" s="175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173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</row>
    <row r="143" spans="1:59" x14ac:dyDescent="0.2">
      <c r="A143" s="32"/>
      <c r="B143" s="32"/>
      <c r="C143" s="32"/>
      <c r="D143" s="32"/>
      <c r="E143" s="32"/>
      <c r="F143" s="32"/>
      <c r="G143" s="32"/>
      <c r="H143" s="32"/>
      <c r="I143" s="173"/>
      <c r="J143" s="32"/>
      <c r="K143" s="32"/>
      <c r="L143" s="173"/>
      <c r="M143" s="175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173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</row>
    <row r="144" spans="1:59" x14ac:dyDescent="0.2">
      <c r="A144" s="32"/>
      <c r="B144" s="32"/>
      <c r="C144" s="32"/>
      <c r="D144" s="32"/>
      <c r="E144" s="32"/>
      <c r="F144" s="32"/>
      <c r="G144" s="32"/>
      <c r="H144" s="32"/>
      <c r="I144" s="173"/>
      <c r="J144" s="32"/>
      <c r="K144" s="32"/>
      <c r="L144" s="173"/>
      <c r="M144" s="175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173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59" x14ac:dyDescent="0.2">
      <c r="A145" s="32"/>
      <c r="B145" s="32"/>
      <c r="C145" s="32"/>
      <c r="D145" s="32"/>
      <c r="E145" s="32"/>
      <c r="F145" s="32"/>
      <c r="G145" s="32"/>
      <c r="H145" s="32"/>
      <c r="I145" s="173"/>
      <c r="J145" s="32"/>
      <c r="K145" s="32"/>
      <c r="L145" s="173"/>
      <c r="M145" s="175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173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</row>
    <row r="146" spans="1:59" x14ac:dyDescent="0.2">
      <c r="A146" s="32"/>
      <c r="B146" s="32"/>
      <c r="C146" s="32"/>
      <c r="D146" s="32"/>
      <c r="E146" s="32"/>
      <c r="F146" s="32"/>
      <c r="G146" s="32"/>
      <c r="H146" s="32"/>
      <c r="I146" s="173"/>
      <c r="J146" s="32"/>
      <c r="K146" s="32"/>
      <c r="L146" s="173"/>
      <c r="M146" s="175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173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</row>
    <row r="147" spans="1:59" x14ac:dyDescent="0.2">
      <c r="A147" s="32"/>
      <c r="B147" s="32"/>
      <c r="C147" s="32"/>
      <c r="D147" s="32"/>
      <c r="E147" s="32"/>
      <c r="F147" s="32"/>
      <c r="G147" s="32"/>
      <c r="H147" s="32"/>
      <c r="I147" s="173"/>
      <c r="J147" s="32"/>
      <c r="K147" s="32"/>
      <c r="L147" s="173"/>
      <c r="M147" s="175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173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</row>
    <row r="148" spans="1:59" x14ac:dyDescent="0.2">
      <c r="A148" s="32"/>
      <c r="B148" s="32"/>
      <c r="C148" s="32"/>
      <c r="D148" s="32"/>
      <c r="E148" s="32"/>
      <c r="F148" s="32"/>
      <c r="G148" s="32"/>
      <c r="H148" s="32"/>
      <c r="I148" s="173"/>
      <c r="J148" s="32"/>
      <c r="K148" s="32"/>
      <c r="L148" s="173"/>
      <c r="M148" s="175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173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</row>
    <row r="149" spans="1:59" x14ac:dyDescent="0.2">
      <c r="A149" s="32"/>
      <c r="B149" s="32"/>
      <c r="C149" s="32"/>
      <c r="D149" s="32"/>
      <c r="E149" s="32"/>
      <c r="F149" s="32"/>
      <c r="G149" s="32"/>
      <c r="H149" s="32"/>
      <c r="I149" s="173"/>
      <c r="J149" s="32"/>
      <c r="K149" s="32"/>
      <c r="L149" s="173"/>
      <c r="M149" s="175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173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</row>
    <row r="150" spans="1:59" x14ac:dyDescent="0.2">
      <c r="A150" s="32"/>
      <c r="B150" s="32"/>
      <c r="C150" s="32"/>
      <c r="D150" s="32"/>
      <c r="E150" s="32"/>
      <c r="F150" s="32"/>
      <c r="G150" s="32"/>
      <c r="H150" s="32"/>
      <c r="I150" s="173"/>
      <c r="J150" s="32"/>
      <c r="K150" s="32"/>
      <c r="L150" s="173"/>
      <c r="M150" s="175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173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</row>
    <row r="151" spans="1:59" x14ac:dyDescent="0.2">
      <c r="A151" s="32"/>
      <c r="B151" s="32"/>
      <c r="C151" s="32"/>
      <c r="D151" s="32"/>
      <c r="E151" s="32"/>
      <c r="F151" s="32"/>
      <c r="G151" s="32"/>
      <c r="H151" s="32"/>
      <c r="I151" s="173"/>
      <c r="J151" s="32"/>
      <c r="K151" s="32"/>
      <c r="L151" s="173"/>
      <c r="M151" s="175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173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</row>
    <row r="152" spans="1:59" x14ac:dyDescent="0.2">
      <c r="A152" s="32"/>
      <c r="B152" s="32"/>
      <c r="C152" s="32"/>
      <c r="D152" s="32"/>
      <c r="E152" s="32"/>
      <c r="F152" s="32"/>
      <c r="G152" s="32"/>
      <c r="H152" s="32"/>
      <c r="I152" s="173"/>
      <c r="J152" s="32"/>
      <c r="K152" s="32"/>
      <c r="L152" s="173"/>
      <c r="M152" s="175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173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</row>
    <row r="153" spans="1:59" x14ac:dyDescent="0.2">
      <c r="A153" s="32"/>
      <c r="B153" s="32"/>
      <c r="C153" s="32"/>
      <c r="D153" s="32"/>
      <c r="E153" s="32"/>
      <c r="F153" s="32"/>
      <c r="G153" s="32"/>
      <c r="H153" s="32"/>
      <c r="I153" s="173"/>
      <c r="J153" s="32"/>
      <c r="K153" s="32"/>
      <c r="L153" s="173"/>
      <c r="M153" s="175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173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</row>
    <row r="154" spans="1:59" x14ac:dyDescent="0.2">
      <c r="A154" s="32"/>
      <c r="B154" s="32"/>
      <c r="C154" s="32"/>
      <c r="D154" s="32"/>
      <c r="E154" s="32"/>
      <c r="F154" s="32"/>
      <c r="G154" s="32"/>
      <c r="H154" s="32"/>
      <c r="I154" s="173"/>
      <c r="J154" s="32"/>
      <c r="K154" s="32"/>
      <c r="L154" s="173"/>
      <c r="M154" s="175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173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</row>
    <row r="155" spans="1:59" x14ac:dyDescent="0.2">
      <c r="A155" s="32"/>
      <c r="B155" s="32"/>
      <c r="C155" s="32"/>
      <c r="D155" s="32"/>
      <c r="E155" s="32"/>
      <c r="F155" s="32"/>
      <c r="G155" s="32"/>
      <c r="H155" s="32"/>
      <c r="I155" s="173"/>
      <c r="J155" s="32"/>
      <c r="K155" s="32"/>
      <c r="L155" s="173"/>
      <c r="M155" s="175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173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</row>
    <row r="156" spans="1:59" x14ac:dyDescent="0.2">
      <c r="A156" s="32"/>
      <c r="B156" s="32"/>
      <c r="C156" s="32"/>
      <c r="D156" s="32"/>
      <c r="E156" s="32"/>
      <c r="F156" s="32"/>
      <c r="G156" s="32"/>
      <c r="H156" s="32"/>
      <c r="I156" s="173"/>
      <c r="J156" s="32"/>
      <c r="K156" s="32"/>
      <c r="L156" s="173"/>
      <c r="M156" s="175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173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</row>
    <row r="157" spans="1:59" x14ac:dyDescent="0.2">
      <c r="A157" s="32"/>
      <c r="B157" s="32"/>
      <c r="C157" s="32"/>
      <c r="D157" s="32"/>
      <c r="E157" s="32"/>
      <c r="F157" s="32"/>
      <c r="G157" s="32"/>
      <c r="H157" s="32"/>
      <c r="I157" s="173"/>
      <c r="J157" s="32"/>
      <c r="K157" s="32"/>
      <c r="L157" s="173"/>
      <c r="M157" s="175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173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</row>
    <row r="158" spans="1:59" x14ac:dyDescent="0.2">
      <c r="A158" s="32"/>
      <c r="B158" s="32"/>
      <c r="C158" s="32"/>
      <c r="D158" s="32"/>
      <c r="E158" s="32"/>
      <c r="F158" s="32"/>
      <c r="G158" s="32"/>
      <c r="H158" s="32"/>
      <c r="I158" s="173"/>
      <c r="J158" s="32"/>
      <c r="K158" s="32"/>
      <c r="L158" s="173"/>
      <c r="M158" s="175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173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</row>
    <row r="159" spans="1:59" x14ac:dyDescent="0.2">
      <c r="A159" s="32"/>
      <c r="B159" s="32"/>
      <c r="C159" s="32"/>
      <c r="D159" s="32"/>
      <c r="E159" s="32"/>
      <c r="F159" s="32"/>
      <c r="G159" s="32"/>
      <c r="H159" s="32"/>
      <c r="I159" s="173"/>
      <c r="J159" s="32"/>
      <c r="K159" s="32"/>
      <c r="L159" s="173"/>
      <c r="M159" s="175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173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</row>
    <row r="160" spans="1:59" x14ac:dyDescent="0.2">
      <c r="A160" s="32"/>
      <c r="B160" s="32"/>
      <c r="C160" s="32"/>
      <c r="D160" s="32"/>
      <c r="E160" s="32"/>
      <c r="F160" s="32"/>
      <c r="G160" s="32"/>
      <c r="H160" s="32"/>
      <c r="I160" s="173"/>
      <c r="J160" s="32"/>
      <c r="K160" s="32"/>
      <c r="L160" s="173"/>
      <c r="M160" s="175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173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</row>
    <row r="161" spans="1:59" x14ac:dyDescent="0.2">
      <c r="A161" s="32"/>
      <c r="B161" s="32"/>
      <c r="C161" s="32"/>
      <c r="D161" s="32"/>
      <c r="E161" s="32"/>
      <c r="F161" s="32"/>
      <c r="G161" s="32"/>
      <c r="H161" s="32"/>
      <c r="I161" s="173"/>
      <c r="J161" s="32"/>
      <c r="K161" s="32"/>
      <c r="L161" s="173"/>
      <c r="M161" s="175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173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</row>
    <row r="162" spans="1:59" x14ac:dyDescent="0.2">
      <c r="A162" s="32"/>
      <c r="B162" s="32"/>
      <c r="C162" s="32"/>
      <c r="D162" s="32"/>
      <c r="E162" s="32"/>
      <c r="F162" s="32"/>
      <c r="G162" s="32"/>
      <c r="H162" s="32"/>
      <c r="I162" s="173"/>
      <c r="J162" s="32"/>
      <c r="K162" s="32"/>
      <c r="L162" s="173"/>
      <c r="M162" s="175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173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</row>
    <row r="163" spans="1:59" x14ac:dyDescent="0.2">
      <c r="A163" s="32"/>
      <c r="B163" s="32"/>
      <c r="C163" s="32"/>
      <c r="D163" s="32"/>
      <c r="E163" s="32"/>
      <c r="F163" s="32"/>
      <c r="G163" s="32"/>
      <c r="H163" s="32"/>
      <c r="I163" s="173"/>
      <c r="J163" s="32"/>
      <c r="K163" s="32"/>
      <c r="L163" s="173"/>
      <c r="M163" s="175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173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</row>
    <row r="164" spans="1:59" x14ac:dyDescent="0.2">
      <c r="A164" s="32"/>
      <c r="B164" s="32"/>
      <c r="C164" s="32"/>
      <c r="D164" s="32"/>
      <c r="E164" s="32"/>
      <c r="F164" s="32"/>
      <c r="G164" s="32"/>
      <c r="H164" s="32"/>
      <c r="I164" s="173"/>
      <c r="J164" s="32"/>
      <c r="K164" s="32"/>
      <c r="L164" s="173"/>
      <c r="M164" s="175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173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</row>
    <row r="165" spans="1:59" x14ac:dyDescent="0.2">
      <c r="A165" s="32"/>
      <c r="B165" s="32"/>
      <c r="C165" s="32"/>
      <c r="D165" s="32"/>
      <c r="E165" s="32"/>
      <c r="F165" s="32"/>
      <c r="G165" s="32"/>
      <c r="H165" s="32"/>
      <c r="I165" s="173"/>
      <c r="J165" s="32"/>
      <c r="K165" s="32"/>
      <c r="L165" s="173"/>
      <c r="M165" s="175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173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</row>
    <row r="166" spans="1:59" x14ac:dyDescent="0.2">
      <c r="A166" s="32"/>
      <c r="B166" s="32"/>
      <c r="C166" s="32"/>
      <c r="D166" s="32"/>
      <c r="E166" s="32"/>
      <c r="F166" s="32"/>
      <c r="G166" s="32"/>
      <c r="H166" s="32"/>
      <c r="I166" s="173"/>
      <c r="J166" s="32"/>
      <c r="K166" s="32"/>
      <c r="L166" s="173"/>
      <c r="M166" s="175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173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</row>
    <row r="167" spans="1:59" x14ac:dyDescent="0.2">
      <c r="A167" s="32"/>
      <c r="B167" s="32"/>
      <c r="C167" s="32"/>
      <c r="D167" s="32"/>
      <c r="E167" s="32"/>
      <c r="F167" s="32"/>
      <c r="G167" s="32"/>
      <c r="H167" s="32"/>
      <c r="I167" s="173"/>
      <c r="J167" s="32"/>
      <c r="K167" s="32"/>
      <c r="L167" s="173"/>
      <c r="M167" s="175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173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</row>
    <row r="168" spans="1:59" x14ac:dyDescent="0.2">
      <c r="A168" s="32"/>
      <c r="B168" s="32"/>
      <c r="C168" s="32"/>
      <c r="D168" s="32"/>
      <c r="E168" s="32"/>
      <c r="F168" s="32"/>
      <c r="G168" s="32"/>
      <c r="H168" s="32"/>
      <c r="I168" s="173"/>
      <c r="J168" s="32"/>
      <c r="K168" s="32"/>
      <c r="L168" s="173"/>
      <c r="M168" s="175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173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</row>
    <row r="169" spans="1:59" x14ac:dyDescent="0.2">
      <c r="A169" s="32"/>
      <c r="B169" s="32"/>
      <c r="C169" s="32"/>
      <c r="D169" s="32"/>
      <c r="E169" s="32"/>
      <c r="F169" s="32"/>
      <c r="G169" s="32"/>
      <c r="H169" s="32"/>
      <c r="I169" s="173"/>
      <c r="J169" s="32"/>
      <c r="K169" s="32"/>
      <c r="L169" s="173"/>
      <c r="M169" s="175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173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</row>
    <row r="170" spans="1:59" x14ac:dyDescent="0.2">
      <c r="A170" s="32"/>
      <c r="B170" s="32"/>
      <c r="C170" s="32"/>
      <c r="D170" s="32"/>
      <c r="E170" s="32"/>
      <c r="F170" s="32"/>
      <c r="G170" s="32"/>
      <c r="H170" s="32"/>
      <c r="I170" s="173"/>
      <c r="J170" s="32"/>
      <c r="K170" s="32"/>
      <c r="L170" s="173"/>
      <c r="M170" s="175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173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</row>
    <row r="171" spans="1:59" x14ac:dyDescent="0.2">
      <c r="A171" s="32"/>
      <c r="B171" s="32"/>
      <c r="C171" s="32"/>
      <c r="D171" s="32"/>
      <c r="E171" s="32"/>
      <c r="F171" s="32"/>
      <c r="G171" s="32"/>
      <c r="H171" s="32"/>
      <c r="I171" s="173"/>
      <c r="J171" s="32"/>
      <c r="K171" s="32"/>
      <c r="L171" s="173"/>
      <c r="M171" s="175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173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</row>
    <row r="172" spans="1:59" x14ac:dyDescent="0.2">
      <c r="A172" s="32"/>
      <c r="B172" s="32"/>
      <c r="C172" s="32"/>
      <c r="D172" s="32"/>
      <c r="E172" s="32"/>
      <c r="F172" s="32"/>
      <c r="G172" s="32"/>
      <c r="H172" s="32"/>
      <c r="I172" s="173"/>
      <c r="J172" s="32"/>
      <c r="K172" s="32"/>
      <c r="L172" s="173"/>
      <c r="M172" s="175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173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</row>
    <row r="173" spans="1:59" x14ac:dyDescent="0.2">
      <c r="A173" s="32"/>
      <c r="B173" s="32"/>
      <c r="C173" s="32"/>
      <c r="D173" s="32"/>
      <c r="E173" s="32"/>
      <c r="F173" s="32"/>
      <c r="G173" s="32"/>
      <c r="H173" s="32"/>
      <c r="I173" s="173"/>
      <c r="J173" s="32"/>
      <c r="K173" s="32"/>
      <c r="L173" s="173"/>
      <c r="M173" s="175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173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</row>
    <row r="174" spans="1:59" x14ac:dyDescent="0.2">
      <c r="A174" s="32"/>
      <c r="B174" s="32"/>
      <c r="C174" s="32"/>
      <c r="D174" s="32"/>
      <c r="E174" s="32"/>
      <c r="F174" s="32"/>
      <c r="G174" s="32"/>
      <c r="H174" s="32"/>
      <c r="I174" s="173"/>
      <c r="J174" s="32"/>
      <c r="K174" s="32"/>
      <c r="L174" s="173"/>
      <c r="M174" s="175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173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</row>
    <row r="175" spans="1:59" x14ac:dyDescent="0.2">
      <c r="A175" s="32"/>
      <c r="B175" s="32"/>
      <c r="C175" s="32"/>
      <c r="D175" s="32"/>
      <c r="E175" s="32"/>
      <c r="F175" s="32"/>
      <c r="G175" s="32"/>
      <c r="H175" s="32"/>
      <c r="I175" s="173"/>
      <c r="J175" s="32"/>
      <c r="K175" s="32"/>
      <c r="L175" s="173"/>
      <c r="M175" s="175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173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</row>
    <row r="176" spans="1:59" x14ac:dyDescent="0.2">
      <c r="A176" s="32"/>
      <c r="B176" s="32"/>
      <c r="C176" s="32"/>
      <c r="D176" s="32"/>
      <c r="E176" s="32"/>
      <c r="F176" s="32"/>
      <c r="G176" s="32"/>
      <c r="H176" s="32"/>
      <c r="I176" s="173"/>
      <c r="J176" s="32"/>
      <c r="K176" s="32"/>
      <c r="L176" s="173"/>
      <c r="M176" s="175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173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</row>
    <row r="177" spans="1:59" x14ac:dyDescent="0.2">
      <c r="A177" s="32"/>
      <c r="B177" s="32"/>
      <c r="C177" s="32"/>
      <c r="D177" s="32"/>
      <c r="E177" s="32"/>
      <c r="F177" s="32"/>
      <c r="G177" s="32"/>
      <c r="H177" s="32"/>
      <c r="I177" s="173"/>
      <c r="J177" s="32"/>
      <c r="K177" s="32"/>
      <c r="L177" s="173"/>
      <c r="M177" s="175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173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</row>
    <row r="178" spans="1:59" x14ac:dyDescent="0.2">
      <c r="A178" s="32"/>
      <c r="B178" s="32"/>
      <c r="C178" s="32"/>
      <c r="D178" s="32"/>
      <c r="E178" s="32"/>
      <c r="F178" s="32"/>
      <c r="G178" s="32"/>
      <c r="H178" s="32"/>
      <c r="I178" s="173"/>
      <c r="J178" s="32"/>
      <c r="K178" s="32"/>
      <c r="L178" s="173"/>
      <c r="M178" s="175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173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</row>
    <row r="179" spans="1:59" x14ac:dyDescent="0.2">
      <c r="A179" s="32"/>
      <c r="B179" s="32"/>
      <c r="C179" s="32"/>
      <c r="D179" s="32"/>
      <c r="E179" s="32"/>
      <c r="F179" s="32"/>
      <c r="G179" s="32"/>
      <c r="H179" s="32"/>
      <c r="I179" s="173"/>
      <c r="J179" s="32"/>
      <c r="K179" s="32"/>
      <c r="L179" s="173"/>
      <c r="M179" s="175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173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</row>
    <row r="180" spans="1:59" x14ac:dyDescent="0.2">
      <c r="A180" s="32"/>
      <c r="B180" s="32"/>
      <c r="C180" s="32"/>
      <c r="D180" s="32"/>
      <c r="E180" s="32"/>
      <c r="F180" s="32"/>
      <c r="G180" s="32"/>
      <c r="H180" s="32"/>
      <c r="I180" s="173"/>
      <c r="J180" s="32"/>
      <c r="K180" s="32"/>
      <c r="L180" s="173"/>
      <c r="M180" s="175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173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</row>
    <row r="181" spans="1:59" x14ac:dyDescent="0.2">
      <c r="A181" s="32"/>
      <c r="B181" s="32"/>
      <c r="C181" s="32"/>
      <c r="D181" s="32"/>
      <c r="E181" s="32"/>
      <c r="F181" s="32"/>
      <c r="G181" s="32"/>
      <c r="H181" s="32"/>
      <c r="I181" s="173"/>
      <c r="J181" s="32"/>
      <c r="K181" s="32"/>
      <c r="L181" s="173"/>
      <c r="M181" s="175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173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</row>
    <row r="182" spans="1:59" x14ac:dyDescent="0.2">
      <c r="A182" s="32"/>
      <c r="B182" s="32"/>
      <c r="C182" s="32"/>
      <c r="D182" s="32"/>
      <c r="E182" s="32"/>
      <c r="F182" s="32"/>
      <c r="G182" s="32"/>
      <c r="H182" s="32"/>
      <c r="I182" s="173"/>
      <c r="J182" s="32"/>
      <c r="K182" s="32"/>
      <c r="L182" s="173"/>
      <c r="M182" s="175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173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</row>
    <row r="183" spans="1:59" x14ac:dyDescent="0.2">
      <c r="A183" s="32"/>
      <c r="B183" s="32"/>
      <c r="C183" s="32"/>
      <c r="D183" s="32"/>
      <c r="E183" s="32"/>
      <c r="F183" s="32"/>
      <c r="G183" s="32"/>
      <c r="H183" s="32"/>
      <c r="I183" s="173"/>
      <c r="J183" s="32"/>
      <c r="K183" s="32"/>
      <c r="L183" s="173"/>
      <c r="M183" s="175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173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</row>
    <row r="184" spans="1:59" x14ac:dyDescent="0.2">
      <c r="A184" s="32"/>
      <c r="B184" s="32"/>
      <c r="C184" s="32"/>
      <c r="D184" s="32"/>
      <c r="E184" s="32"/>
      <c r="F184" s="32"/>
      <c r="G184" s="32"/>
      <c r="H184" s="32"/>
      <c r="I184" s="173"/>
      <c r="J184" s="32"/>
      <c r="K184" s="32"/>
      <c r="L184" s="173"/>
      <c r="M184" s="175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173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</row>
    <row r="185" spans="1:59" x14ac:dyDescent="0.2">
      <c r="A185" s="32"/>
      <c r="B185" s="32"/>
      <c r="C185" s="32"/>
      <c r="D185" s="32"/>
      <c r="E185" s="32"/>
      <c r="F185" s="32"/>
      <c r="G185" s="32"/>
      <c r="H185" s="32"/>
      <c r="I185" s="173"/>
      <c r="J185" s="32"/>
      <c r="K185" s="32"/>
      <c r="L185" s="173"/>
      <c r="M185" s="175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173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</row>
    <row r="186" spans="1:59" x14ac:dyDescent="0.2">
      <c r="A186" s="32"/>
      <c r="B186" s="32"/>
      <c r="C186" s="32"/>
      <c r="D186" s="32"/>
      <c r="E186" s="32"/>
      <c r="F186" s="32"/>
      <c r="G186" s="32"/>
      <c r="H186" s="32"/>
      <c r="I186" s="173"/>
      <c r="J186" s="32"/>
      <c r="K186" s="32"/>
      <c r="L186" s="173"/>
      <c r="M186" s="175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173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</row>
    <row r="187" spans="1:59" x14ac:dyDescent="0.2">
      <c r="A187" s="32"/>
      <c r="B187" s="32"/>
      <c r="C187" s="32"/>
      <c r="D187" s="32"/>
      <c r="E187" s="32"/>
      <c r="F187" s="32"/>
      <c r="G187" s="32"/>
      <c r="H187" s="32"/>
      <c r="I187" s="173"/>
      <c r="J187" s="32"/>
      <c r="K187" s="32"/>
      <c r="L187" s="173"/>
      <c r="M187" s="175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173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</row>
    <row r="188" spans="1:59" x14ac:dyDescent="0.2">
      <c r="A188" s="32"/>
      <c r="B188" s="32"/>
      <c r="C188" s="32"/>
      <c r="D188" s="32"/>
      <c r="E188" s="32"/>
      <c r="F188" s="32"/>
      <c r="G188" s="32"/>
      <c r="H188" s="32"/>
      <c r="I188" s="173"/>
      <c r="J188" s="32"/>
      <c r="K188" s="32"/>
      <c r="L188" s="173"/>
      <c r="M188" s="175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173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</row>
    <row r="189" spans="1:59" x14ac:dyDescent="0.2">
      <c r="A189" s="32"/>
      <c r="B189" s="32"/>
      <c r="C189" s="32"/>
      <c r="D189" s="32"/>
      <c r="E189" s="32"/>
      <c r="F189" s="32"/>
      <c r="G189" s="32"/>
      <c r="H189" s="32"/>
      <c r="I189" s="173"/>
      <c r="J189" s="32"/>
      <c r="K189" s="32"/>
      <c r="L189" s="173"/>
      <c r="M189" s="175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173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</row>
    <row r="190" spans="1:59" x14ac:dyDescent="0.2">
      <c r="A190" s="32"/>
      <c r="B190" s="32"/>
      <c r="C190" s="32"/>
      <c r="D190" s="32"/>
      <c r="E190" s="32"/>
      <c r="F190" s="32"/>
      <c r="G190" s="32"/>
      <c r="H190" s="32"/>
      <c r="I190" s="173"/>
      <c r="J190" s="32"/>
      <c r="K190" s="32"/>
      <c r="L190" s="173"/>
      <c r="M190" s="17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173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</row>
    <row r="191" spans="1:59" x14ac:dyDescent="0.2">
      <c r="A191" s="32"/>
      <c r="B191" s="32"/>
      <c r="C191" s="32"/>
      <c r="D191" s="32"/>
      <c r="E191" s="32"/>
      <c r="F191" s="32"/>
      <c r="G191" s="32"/>
      <c r="H191" s="32"/>
      <c r="I191" s="173"/>
      <c r="J191" s="32"/>
      <c r="K191" s="32"/>
      <c r="L191" s="173"/>
      <c r="M191" s="17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173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</row>
    <row r="192" spans="1:59" x14ac:dyDescent="0.2">
      <c r="A192" s="32"/>
      <c r="B192" s="32"/>
      <c r="C192" s="32"/>
      <c r="D192" s="32"/>
      <c r="E192" s="32"/>
      <c r="F192" s="32"/>
      <c r="G192" s="32"/>
      <c r="H192" s="32"/>
      <c r="I192" s="173"/>
      <c r="J192" s="32"/>
      <c r="K192" s="32"/>
      <c r="L192" s="173"/>
      <c r="M192" s="17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173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</row>
    <row r="193" spans="1:59" x14ac:dyDescent="0.2">
      <c r="A193" s="32"/>
      <c r="B193" s="32"/>
      <c r="C193" s="32"/>
      <c r="D193" s="32"/>
      <c r="E193" s="32"/>
      <c r="F193" s="32"/>
      <c r="G193" s="32"/>
      <c r="H193" s="32"/>
      <c r="I193" s="173"/>
      <c r="J193" s="32"/>
      <c r="K193" s="32"/>
      <c r="L193" s="173"/>
      <c r="M193" s="175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173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</row>
    <row r="194" spans="1:59" x14ac:dyDescent="0.2">
      <c r="A194" s="32"/>
      <c r="B194" s="32"/>
      <c r="C194" s="32"/>
      <c r="D194" s="32"/>
      <c r="E194" s="32"/>
      <c r="F194" s="32"/>
      <c r="G194" s="32"/>
      <c r="H194" s="32"/>
      <c r="I194" s="173"/>
      <c r="J194" s="32"/>
      <c r="K194" s="32"/>
      <c r="L194" s="173"/>
      <c r="M194" s="175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173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</row>
    <row r="195" spans="1:59" x14ac:dyDescent="0.2">
      <c r="A195" s="32"/>
      <c r="B195" s="32"/>
      <c r="C195" s="32"/>
      <c r="D195" s="32"/>
      <c r="E195" s="32"/>
      <c r="F195" s="32"/>
      <c r="G195" s="32"/>
      <c r="H195" s="32"/>
      <c r="I195" s="173"/>
      <c r="J195" s="32"/>
      <c r="K195" s="32"/>
      <c r="L195" s="173"/>
      <c r="M195" s="175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173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</row>
    <row r="196" spans="1:59" x14ac:dyDescent="0.2">
      <c r="A196" s="32"/>
      <c r="B196" s="32"/>
      <c r="C196" s="32"/>
      <c r="D196" s="32"/>
      <c r="E196" s="32"/>
      <c r="F196" s="32"/>
      <c r="G196" s="32"/>
      <c r="H196" s="32"/>
      <c r="I196" s="173"/>
      <c r="J196" s="32"/>
      <c r="K196" s="32"/>
      <c r="L196" s="173"/>
      <c r="M196" s="175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173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</row>
    <row r="197" spans="1:59" x14ac:dyDescent="0.2">
      <c r="A197" s="32"/>
      <c r="B197" s="32"/>
      <c r="C197" s="32"/>
      <c r="D197" s="32"/>
      <c r="E197" s="32"/>
      <c r="F197" s="32"/>
      <c r="G197" s="32"/>
      <c r="H197" s="32"/>
      <c r="I197" s="173"/>
      <c r="J197" s="32"/>
      <c r="K197" s="32"/>
      <c r="L197" s="173"/>
      <c r="M197" s="175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173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</row>
    <row r="198" spans="1:59" x14ac:dyDescent="0.2">
      <c r="A198" s="32"/>
      <c r="B198" s="32"/>
      <c r="C198" s="32"/>
      <c r="D198" s="32"/>
      <c r="E198" s="32"/>
      <c r="F198" s="32"/>
      <c r="G198" s="32"/>
      <c r="H198" s="32"/>
      <c r="I198" s="173"/>
      <c r="J198" s="32"/>
      <c r="K198" s="32"/>
      <c r="L198" s="173"/>
      <c r="M198" s="175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173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</row>
    <row r="199" spans="1:59" x14ac:dyDescent="0.2">
      <c r="A199" s="32"/>
      <c r="B199" s="32"/>
      <c r="C199" s="32"/>
      <c r="D199" s="32"/>
      <c r="E199" s="32"/>
      <c r="F199" s="32"/>
      <c r="G199" s="32"/>
      <c r="H199" s="32"/>
      <c r="I199" s="173"/>
      <c r="J199" s="32"/>
      <c r="K199" s="32"/>
      <c r="L199" s="173"/>
      <c r="M199" s="175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173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</row>
    <row r="200" spans="1:59" x14ac:dyDescent="0.2">
      <c r="A200" s="32"/>
      <c r="B200" s="32"/>
      <c r="C200" s="32"/>
      <c r="D200" s="32"/>
      <c r="E200" s="32"/>
      <c r="F200" s="32"/>
      <c r="G200" s="32"/>
      <c r="H200" s="32"/>
      <c r="I200" s="173"/>
      <c r="J200" s="32"/>
      <c r="K200" s="32"/>
      <c r="L200" s="173"/>
      <c r="M200" s="175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173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</row>
    <row r="201" spans="1:59" x14ac:dyDescent="0.2">
      <c r="A201" s="32"/>
      <c r="B201" s="32"/>
      <c r="C201" s="32"/>
      <c r="D201" s="32"/>
      <c r="E201" s="32"/>
      <c r="F201" s="32"/>
      <c r="G201" s="32"/>
      <c r="H201" s="32"/>
      <c r="I201" s="173"/>
      <c r="J201" s="32"/>
      <c r="K201" s="32"/>
      <c r="L201" s="173"/>
      <c r="M201" s="175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173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</row>
    <row r="202" spans="1:59" x14ac:dyDescent="0.2">
      <c r="A202" s="32"/>
      <c r="B202" s="32"/>
      <c r="C202" s="32"/>
      <c r="D202" s="32"/>
      <c r="E202" s="32"/>
      <c r="F202" s="32"/>
      <c r="G202" s="32"/>
      <c r="H202" s="32"/>
      <c r="I202" s="173"/>
      <c r="J202" s="32"/>
      <c r="K202" s="32"/>
      <c r="L202" s="173"/>
      <c r="M202" s="175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173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</row>
    <row r="203" spans="1:59" x14ac:dyDescent="0.2">
      <c r="A203" s="32"/>
      <c r="B203" s="32"/>
      <c r="C203" s="32"/>
      <c r="D203" s="32"/>
      <c r="E203" s="32"/>
      <c r="F203" s="32"/>
      <c r="G203" s="32"/>
      <c r="H203" s="32"/>
      <c r="I203" s="173"/>
      <c r="J203" s="32"/>
      <c r="K203" s="32"/>
      <c r="L203" s="173"/>
      <c r="M203" s="175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173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</row>
    <row r="204" spans="1:59" x14ac:dyDescent="0.2">
      <c r="A204" s="32"/>
      <c r="B204" s="32"/>
      <c r="C204" s="32"/>
      <c r="D204" s="32"/>
      <c r="E204" s="32"/>
      <c r="F204" s="32"/>
      <c r="G204" s="32"/>
      <c r="H204" s="32"/>
      <c r="I204" s="173"/>
      <c r="J204" s="32"/>
      <c r="K204" s="32"/>
      <c r="L204" s="173"/>
      <c r="M204" s="175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173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</row>
    <row r="205" spans="1:59" x14ac:dyDescent="0.2">
      <c r="A205" s="32"/>
      <c r="B205" s="32"/>
      <c r="C205" s="32"/>
      <c r="D205" s="32"/>
      <c r="E205" s="32"/>
      <c r="F205" s="32"/>
      <c r="G205" s="32"/>
      <c r="H205" s="32"/>
      <c r="I205" s="173"/>
      <c r="J205" s="32"/>
      <c r="K205" s="32"/>
      <c r="L205" s="173"/>
      <c r="M205" s="175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173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</row>
    <row r="206" spans="1:59" x14ac:dyDescent="0.2">
      <c r="A206" s="32"/>
      <c r="B206" s="32"/>
      <c r="C206" s="32"/>
      <c r="D206" s="32"/>
      <c r="E206" s="32"/>
      <c r="F206" s="32"/>
      <c r="G206" s="32"/>
      <c r="H206" s="32"/>
      <c r="I206" s="173"/>
      <c r="J206" s="32"/>
      <c r="K206" s="32"/>
      <c r="L206" s="173"/>
      <c r="M206" s="175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173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</row>
    <row r="207" spans="1:59" x14ac:dyDescent="0.2">
      <c r="A207" s="32"/>
      <c r="B207" s="32"/>
      <c r="C207" s="32"/>
      <c r="D207" s="32"/>
      <c r="E207" s="32"/>
      <c r="F207" s="32"/>
      <c r="G207" s="32"/>
      <c r="H207" s="32"/>
      <c r="I207" s="173"/>
      <c r="J207" s="32"/>
      <c r="K207" s="32"/>
      <c r="L207" s="173"/>
      <c r="M207" s="175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173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</row>
    <row r="208" spans="1:59" x14ac:dyDescent="0.2">
      <c r="A208" s="32"/>
      <c r="B208" s="32"/>
      <c r="C208" s="32"/>
      <c r="D208" s="32"/>
      <c r="E208" s="32"/>
      <c r="F208" s="32"/>
      <c r="G208" s="32"/>
      <c r="H208" s="32"/>
      <c r="I208" s="173"/>
      <c r="J208" s="32"/>
      <c r="K208" s="32"/>
      <c r="L208" s="173"/>
      <c r="M208" s="175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173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</row>
    <row r="209" spans="1:59" x14ac:dyDescent="0.2">
      <c r="A209" s="32"/>
      <c r="B209" s="32"/>
      <c r="C209" s="32"/>
      <c r="D209" s="32"/>
      <c r="E209" s="32"/>
      <c r="F209" s="32"/>
      <c r="G209" s="32"/>
      <c r="H209" s="32"/>
      <c r="I209" s="173"/>
      <c r="J209" s="32"/>
      <c r="K209" s="32"/>
      <c r="L209" s="173"/>
      <c r="M209" s="175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173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</row>
    <row r="210" spans="1:59" x14ac:dyDescent="0.2">
      <c r="A210" s="32"/>
      <c r="B210" s="32"/>
      <c r="C210" s="32"/>
      <c r="D210" s="32"/>
      <c r="E210" s="32"/>
      <c r="F210" s="32"/>
      <c r="G210" s="32"/>
      <c r="H210" s="32"/>
      <c r="I210" s="173"/>
      <c r="J210" s="32"/>
      <c r="K210" s="32"/>
      <c r="L210" s="173"/>
      <c r="M210" s="175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173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</row>
    <row r="211" spans="1:59" x14ac:dyDescent="0.2">
      <c r="A211" s="32"/>
      <c r="B211" s="32"/>
      <c r="C211" s="32"/>
      <c r="D211" s="32"/>
      <c r="E211" s="32"/>
      <c r="F211" s="32"/>
      <c r="G211" s="32"/>
      <c r="H211" s="32"/>
      <c r="I211" s="173"/>
      <c r="J211" s="32"/>
      <c r="K211" s="32"/>
      <c r="L211" s="173"/>
      <c r="M211" s="175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173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</row>
    <row r="212" spans="1:59" x14ac:dyDescent="0.2">
      <c r="A212" s="32"/>
      <c r="B212" s="32"/>
      <c r="C212" s="32"/>
      <c r="D212" s="32"/>
      <c r="E212" s="32"/>
      <c r="F212" s="32"/>
      <c r="G212" s="32"/>
      <c r="H212" s="32"/>
      <c r="I212" s="173"/>
      <c r="J212" s="32"/>
      <c r="K212" s="32"/>
      <c r="L212" s="173"/>
      <c r="M212" s="175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173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</row>
    <row r="213" spans="1:59" x14ac:dyDescent="0.2">
      <c r="A213" s="32"/>
      <c r="B213" s="32"/>
      <c r="C213" s="32"/>
      <c r="D213" s="32"/>
      <c r="E213" s="32"/>
      <c r="F213" s="32"/>
      <c r="G213" s="32"/>
      <c r="H213" s="32"/>
      <c r="I213" s="173"/>
      <c r="J213" s="32"/>
      <c r="K213" s="32"/>
      <c r="L213" s="173"/>
      <c r="M213" s="175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173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</row>
    <row r="214" spans="1:59" x14ac:dyDescent="0.2">
      <c r="A214" s="32"/>
      <c r="B214" s="32"/>
      <c r="C214" s="32"/>
      <c r="D214" s="32"/>
      <c r="E214" s="32"/>
      <c r="F214" s="32"/>
      <c r="G214" s="32"/>
      <c r="H214" s="32"/>
      <c r="I214" s="173"/>
      <c r="J214" s="32"/>
      <c r="K214" s="32"/>
      <c r="L214" s="173"/>
      <c r="M214" s="175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173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</row>
    <row r="215" spans="1:59" x14ac:dyDescent="0.2">
      <c r="A215" s="32"/>
      <c r="B215" s="32"/>
      <c r="C215" s="32"/>
      <c r="D215" s="32"/>
      <c r="E215" s="32"/>
      <c r="F215" s="32"/>
      <c r="G215" s="32"/>
      <c r="H215" s="32"/>
      <c r="I215" s="173"/>
      <c r="J215" s="32"/>
      <c r="K215" s="32"/>
      <c r="L215" s="173"/>
      <c r="M215" s="175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173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</row>
    <row r="216" spans="1:59" x14ac:dyDescent="0.2">
      <c r="A216" s="32"/>
      <c r="B216" s="32"/>
      <c r="C216" s="32"/>
      <c r="D216" s="32"/>
      <c r="E216" s="32"/>
      <c r="F216" s="32"/>
      <c r="G216" s="32"/>
      <c r="H216" s="32"/>
      <c r="I216" s="173"/>
      <c r="J216" s="32"/>
      <c r="K216" s="32"/>
      <c r="L216" s="173"/>
      <c r="M216" s="175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173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</row>
    <row r="217" spans="1:59" x14ac:dyDescent="0.2">
      <c r="A217" s="32"/>
      <c r="B217" s="32"/>
      <c r="C217" s="32"/>
      <c r="D217" s="32"/>
      <c r="E217" s="32"/>
      <c r="F217" s="32"/>
      <c r="G217" s="32"/>
      <c r="H217" s="32"/>
      <c r="I217" s="173"/>
      <c r="J217" s="32"/>
      <c r="K217" s="32"/>
      <c r="L217" s="173"/>
      <c r="M217" s="175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173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</row>
    <row r="218" spans="1:59" x14ac:dyDescent="0.2">
      <c r="A218" s="32"/>
      <c r="B218" s="32"/>
      <c r="C218" s="32"/>
      <c r="D218" s="32"/>
      <c r="E218" s="32"/>
      <c r="F218" s="32"/>
      <c r="G218" s="32"/>
      <c r="H218" s="32"/>
      <c r="I218" s="173"/>
      <c r="J218" s="32"/>
      <c r="K218" s="32"/>
      <c r="L218" s="173"/>
      <c r="M218" s="175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173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</row>
    <row r="219" spans="1:59" x14ac:dyDescent="0.2">
      <c r="A219" s="32"/>
      <c r="B219" s="32"/>
      <c r="C219" s="32"/>
      <c r="D219" s="32"/>
      <c r="E219" s="32"/>
      <c r="F219" s="32"/>
      <c r="G219" s="32"/>
      <c r="H219" s="32"/>
      <c r="I219" s="173"/>
      <c r="J219" s="32"/>
      <c r="K219" s="32"/>
      <c r="L219" s="173"/>
      <c r="M219" s="175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173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</row>
    <row r="220" spans="1:59" x14ac:dyDescent="0.2">
      <c r="A220" s="32"/>
      <c r="B220" s="32"/>
      <c r="C220" s="32"/>
      <c r="D220" s="32"/>
      <c r="E220" s="32"/>
      <c r="F220" s="32"/>
      <c r="G220" s="32"/>
      <c r="H220" s="32"/>
      <c r="I220" s="173"/>
      <c r="J220" s="32"/>
      <c r="K220" s="32"/>
      <c r="L220" s="173"/>
      <c r="M220" s="175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173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</row>
    <row r="221" spans="1:59" x14ac:dyDescent="0.2">
      <c r="A221" s="32"/>
      <c r="B221" s="32"/>
      <c r="C221" s="32"/>
      <c r="D221" s="32"/>
      <c r="E221" s="32"/>
      <c r="F221" s="32"/>
      <c r="G221" s="32"/>
      <c r="H221" s="32"/>
      <c r="I221" s="173"/>
      <c r="J221" s="32"/>
      <c r="K221" s="32"/>
      <c r="L221" s="173"/>
      <c r="M221" s="175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173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</row>
    <row r="222" spans="1:59" x14ac:dyDescent="0.2">
      <c r="A222" s="32"/>
      <c r="B222" s="32"/>
      <c r="C222" s="32"/>
      <c r="D222" s="32"/>
      <c r="E222" s="32"/>
      <c r="F222" s="32"/>
      <c r="G222" s="32"/>
      <c r="H222" s="32"/>
      <c r="I222" s="173"/>
      <c r="J222" s="32"/>
      <c r="K222" s="32"/>
      <c r="L222" s="173"/>
      <c r="M222" s="175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173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</row>
    <row r="223" spans="1:59" x14ac:dyDescent="0.2">
      <c r="A223" s="32"/>
      <c r="B223" s="32"/>
      <c r="C223" s="32"/>
      <c r="D223" s="32"/>
      <c r="E223" s="32"/>
      <c r="F223" s="32"/>
      <c r="G223" s="32"/>
      <c r="H223" s="32"/>
      <c r="I223" s="173"/>
      <c r="J223" s="32"/>
      <c r="K223" s="32"/>
      <c r="L223" s="173"/>
      <c r="M223" s="175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173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</row>
    <row r="224" spans="1:59" x14ac:dyDescent="0.2">
      <c r="A224" s="32"/>
      <c r="B224" s="32"/>
      <c r="C224" s="32"/>
      <c r="D224" s="32"/>
      <c r="E224" s="32"/>
      <c r="F224" s="32"/>
      <c r="G224" s="32"/>
      <c r="H224" s="32"/>
      <c r="I224" s="173"/>
      <c r="J224" s="32"/>
      <c r="K224" s="32"/>
      <c r="L224" s="173"/>
      <c r="M224" s="175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173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</row>
    <row r="225" spans="1:59" x14ac:dyDescent="0.2">
      <c r="A225" s="32"/>
      <c r="B225" s="32"/>
      <c r="C225" s="32"/>
      <c r="D225" s="32"/>
      <c r="E225" s="32"/>
      <c r="F225" s="32"/>
      <c r="G225" s="32"/>
      <c r="H225" s="32"/>
      <c r="I225" s="173"/>
      <c r="J225" s="32"/>
      <c r="K225" s="32"/>
      <c r="L225" s="173"/>
      <c r="M225" s="175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173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</row>
    <row r="226" spans="1:59" x14ac:dyDescent="0.2">
      <c r="A226" s="32"/>
      <c r="B226" s="32"/>
      <c r="C226" s="32"/>
      <c r="D226" s="32"/>
      <c r="E226" s="32"/>
      <c r="F226" s="32"/>
      <c r="G226" s="32"/>
      <c r="H226" s="32"/>
      <c r="I226" s="173"/>
      <c r="J226" s="32"/>
      <c r="K226" s="32"/>
      <c r="L226" s="173"/>
      <c r="M226" s="175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173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</row>
    <row r="227" spans="1:59" x14ac:dyDescent="0.2">
      <c r="A227" s="32"/>
      <c r="B227" s="32"/>
      <c r="C227" s="32"/>
      <c r="D227" s="32"/>
      <c r="E227" s="32"/>
      <c r="F227" s="32"/>
      <c r="G227" s="32"/>
      <c r="H227" s="32"/>
      <c r="I227" s="173"/>
      <c r="J227" s="32"/>
      <c r="K227" s="32"/>
      <c r="L227" s="173"/>
      <c r="M227" s="175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173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</row>
    <row r="228" spans="1:59" x14ac:dyDescent="0.2">
      <c r="A228" s="32"/>
      <c r="B228" s="32"/>
      <c r="C228" s="32"/>
      <c r="D228" s="32"/>
      <c r="E228" s="32"/>
      <c r="F228" s="32"/>
      <c r="G228" s="32"/>
      <c r="H228" s="32"/>
      <c r="I228" s="173"/>
      <c r="J228" s="32"/>
      <c r="K228" s="32"/>
      <c r="L228" s="173"/>
      <c r="M228" s="175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173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</row>
    <row r="229" spans="1:59" x14ac:dyDescent="0.2">
      <c r="A229" s="32"/>
      <c r="B229" s="32"/>
      <c r="C229" s="32"/>
      <c r="D229" s="32"/>
      <c r="E229" s="32"/>
      <c r="F229" s="32"/>
      <c r="G229" s="32"/>
      <c r="H229" s="32"/>
      <c r="I229" s="173"/>
      <c r="J229" s="32"/>
      <c r="K229" s="32"/>
      <c r="L229" s="173"/>
      <c r="M229" s="175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173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</row>
    <row r="230" spans="1:59" x14ac:dyDescent="0.2">
      <c r="A230" s="32"/>
      <c r="B230" s="32"/>
      <c r="C230" s="32"/>
      <c r="D230" s="32"/>
      <c r="E230" s="32"/>
      <c r="F230" s="32"/>
      <c r="G230" s="32"/>
      <c r="H230" s="32"/>
      <c r="I230" s="173"/>
      <c r="J230" s="32"/>
      <c r="K230" s="32"/>
      <c r="L230" s="173"/>
      <c r="M230" s="175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173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</row>
    <row r="231" spans="1:59" x14ac:dyDescent="0.2">
      <c r="A231" s="32"/>
      <c r="B231" s="32"/>
      <c r="C231" s="32"/>
      <c r="D231" s="32"/>
      <c r="E231" s="32"/>
      <c r="F231" s="32"/>
      <c r="G231" s="32"/>
      <c r="H231" s="32"/>
      <c r="I231" s="173"/>
      <c r="J231" s="32"/>
      <c r="K231" s="32"/>
      <c r="L231" s="173"/>
      <c r="M231" s="175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173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</row>
    <row r="232" spans="1:59" x14ac:dyDescent="0.2">
      <c r="A232" s="32"/>
      <c r="B232" s="32"/>
      <c r="C232" s="32"/>
      <c r="D232" s="32"/>
      <c r="E232" s="32"/>
      <c r="F232" s="32"/>
      <c r="G232" s="32"/>
      <c r="H232" s="32"/>
      <c r="I232" s="173"/>
      <c r="J232" s="32"/>
      <c r="K232" s="32"/>
      <c r="L232" s="173"/>
      <c r="M232" s="175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173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</row>
    <row r="233" spans="1:59" x14ac:dyDescent="0.2">
      <c r="A233" s="32"/>
      <c r="B233" s="32"/>
      <c r="C233" s="32"/>
      <c r="D233" s="32"/>
      <c r="E233" s="32"/>
      <c r="F233" s="32"/>
      <c r="G233" s="32"/>
      <c r="H233" s="32"/>
      <c r="I233" s="173"/>
      <c r="J233" s="32"/>
      <c r="K233" s="32"/>
      <c r="L233" s="173"/>
      <c r="M233" s="175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173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</row>
    <row r="234" spans="1:59" x14ac:dyDescent="0.2">
      <c r="A234" s="32"/>
      <c r="B234" s="32"/>
      <c r="C234" s="32"/>
      <c r="D234" s="32"/>
      <c r="E234" s="32"/>
      <c r="F234" s="32"/>
      <c r="G234" s="32"/>
      <c r="H234" s="32"/>
      <c r="I234" s="173"/>
      <c r="J234" s="32"/>
      <c r="K234" s="32"/>
      <c r="L234" s="173"/>
      <c r="M234" s="175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173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</row>
    <row r="235" spans="1:59" x14ac:dyDescent="0.2">
      <c r="A235" s="32"/>
      <c r="B235" s="32"/>
      <c r="C235" s="32"/>
      <c r="D235" s="32"/>
      <c r="E235" s="32"/>
      <c r="F235" s="32"/>
      <c r="G235" s="32"/>
      <c r="H235" s="32"/>
      <c r="I235" s="173"/>
      <c r="J235" s="32"/>
      <c r="K235" s="32"/>
      <c r="L235" s="173"/>
      <c r="M235" s="175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173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</row>
    <row r="236" spans="1:59" x14ac:dyDescent="0.2">
      <c r="A236" s="32"/>
      <c r="B236" s="32"/>
      <c r="C236" s="32"/>
      <c r="D236" s="32"/>
      <c r="E236" s="32"/>
      <c r="F236" s="32"/>
      <c r="G236" s="32"/>
      <c r="H236" s="32"/>
      <c r="I236" s="173"/>
      <c r="J236" s="32"/>
      <c r="K236" s="32"/>
      <c r="L236" s="173"/>
      <c r="M236" s="175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173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</row>
    <row r="237" spans="1:59" x14ac:dyDescent="0.2">
      <c r="A237" s="32"/>
      <c r="B237" s="32"/>
      <c r="C237" s="32"/>
      <c r="D237" s="32"/>
      <c r="E237" s="32"/>
      <c r="F237" s="32"/>
      <c r="G237" s="32"/>
      <c r="H237" s="32"/>
      <c r="I237" s="173"/>
      <c r="J237" s="32"/>
      <c r="K237" s="32"/>
      <c r="L237" s="173"/>
      <c r="M237" s="175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173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</row>
    <row r="238" spans="1:59" x14ac:dyDescent="0.2">
      <c r="A238" s="32"/>
      <c r="B238" s="32"/>
      <c r="C238" s="32"/>
      <c r="D238" s="32"/>
      <c r="E238" s="32"/>
      <c r="F238" s="32"/>
      <c r="G238" s="32"/>
      <c r="H238" s="32"/>
      <c r="I238" s="173"/>
      <c r="J238" s="32"/>
      <c r="K238" s="32"/>
      <c r="L238" s="173"/>
      <c r="M238" s="175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173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</row>
    <row r="239" spans="1:59" x14ac:dyDescent="0.2">
      <c r="A239" s="32"/>
      <c r="B239" s="32"/>
      <c r="C239" s="32"/>
      <c r="D239" s="32"/>
      <c r="E239" s="32"/>
      <c r="F239" s="32"/>
      <c r="G239" s="32"/>
      <c r="H239" s="32"/>
      <c r="I239" s="173"/>
      <c r="J239" s="32"/>
      <c r="K239" s="32"/>
      <c r="L239" s="173"/>
      <c r="M239" s="175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173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</row>
    <row r="240" spans="1:59" x14ac:dyDescent="0.2">
      <c r="A240" s="32"/>
      <c r="B240" s="32"/>
      <c r="C240" s="32"/>
      <c r="D240" s="32"/>
      <c r="E240" s="32"/>
      <c r="F240" s="32"/>
      <c r="G240" s="32"/>
      <c r="H240" s="32"/>
      <c r="I240" s="173"/>
      <c r="J240" s="32"/>
      <c r="K240" s="32"/>
      <c r="L240" s="173"/>
      <c r="M240" s="175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173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</row>
    <row r="241" spans="1:59" x14ac:dyDescent="0.2">
      <c r="A241" s="32"/>
      <c r="B241" s="32"/>
      <c r="C241" s="32"/>
      <c r="D241" s="32"/>
      <c r="E241" s="32"/>
      <c r="F241" s="32"/>
      <c r="G241" s="32"/>
      <c r="H241" s="32"/>
      <c r="I241" s="173"/>
      <c r="J241" s="32"/>
      <c r="K241" s="32"/>
      <c r="L241" s="173"/>
      <c r="M241" s="175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173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</row>
    <row r="242" spans="1:59" x14ac:dyDescent="0.2">
      <c r="A242" s="32"/>
      <c r="B242" s="32"/>
      <c r="C242" s="32"/>
      <c r="D242" s="32"/>
      <c r="E242" s="32"/>
      <c r="F242" s="32"/>
      <c r="G242" s="32"/>
      <c r="H242" s="32"/>
      <c r="I242" s="173"/>
      <c r="J242" s="32"/>
      <c r="K242" s="32"/>
      <c r="L242" s="173"/>
      <c r="M242" s="175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173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</row>
    <row r="243" spans="1:59" x14ac:dyDescent="0.2">
      <c r="A243" s="32"/>
      <c r="B243" s="32"/>
      <c r="C243" s="32"/>
      <c r="D243" s="32"/>
      <c r="E243" s="32"/>
      <c r="F243" s="32"/>
      <c r="G243" s="32"/>
      <c r="H243" s="32"/>
      <c r="I243" s="173"/>
      <c r="J243" s="32"/>
      <c r="K243" s="32"/>
      <c r="L243" s="173"/>
      <c r="M243" s="175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173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</row>
    <row r="244" spans="1:59" x14ac:dyDescent="0.2">
      <c r="A244" s="32"/>
      <c r="B244" s="32"/>
      <c r="C244" s="32"/>
      <c r="D244" s="32"/>
      <c r="E244" s="32"/>
      <c r="F244" s="32"/>
      <c r="G244" s="32"/>
      <c r="H244" s="32"/>
      <c r="I244" s="173"/>
      <c r="J244" s="32"/>
      <c r="K244" s="32"/>
      <c r="L244" s="173"/>
      <c r="M244" s="175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173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</row>
    <row r="245" spans="1:59" x14ac:dyDescent="0.2">
      <c r="A245" s="32"/>
      <c r="B245" s="32"/>
      <c r="C245" s="32"/>
      <c r="D245" s="32"/>
      <c r="E245" s="32"/>
      <c r="F245" s="32"/>
      <c r="G245" s="32"/>
      <c r="H245" s="32"/>
      <c r="I245" s="173"/>
      <c r="J245" s="32"/>
      <c r="K245" s="32"/>
      <c r="L245" s="173"/>
      <c r="M245" s="175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173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</row>
    <row r="246" spans="1:59" x14ac:dyDescent="0.2">
      <c r="A246" s="32"/>
      <c r="B246" s="32"/>
      <c r="C246" s="32"/>
      <c r="D246" s="32"/>
      <c r="E246" s="32"/>
      <c r="F246" s="32"/>
      <c r="G246" s="32"/>
      <c r="H246" s="32"/>
      <c r="I246" s="173"/>
      <c r="J246" s="32"/>
      <c r="K246" s="32"/>
      <c r="L246" s="173"/>
      <c r="M246" s="175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173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</row>
    <row r="247" spans="1:59" x14ac:dyDescent="0.2">
      <c r="A247" s="32"/>
      <c r="B247" s="32"/>
      <c r="C247" s="32"/>
      <c r="D247" s="32"/>
      <c r="E247" s="32"/>
      <c r="F247" s="32"/>
      <c r="G247" s="32"/>
      <c r="H247" s="32"/>
      <c r="I247" s="173"/>
      <c r="J247" s="32"/>
      <c r="K247" s="32"/>
      <c r="L247" s="173"/>
      <c r="M247" s="175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173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</row>
    <row r="248" spans="1:59" x14ac:dyDescent="0.2">
      <c r="A248" s="32"/>
      <c r="B248" s="32"/>
      <c r="C248" s="32"/>
      <c r="D248" s="32"/>
      <c r="E248" s="32"/>
      <c r="F248" s="32"/>
      <c r="G248" s="32"/>
      <c r="H248" s="32"/>
      <c r="I248" s="173"/>
      <c r="J248" s="32"/>
      <c r="K248" s="32"/>
      <c r="L248" s="173"/>
      <c r="M248" s="175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173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</row>
    <row r="249" spans="1:59" x14ac:dyDescent="0.2">
      <c r="A249" s="32"/>
      <c r="B249" s="32"/>
      <c r="C249" s="32"/>
      <c r="D249" s="32"/>
      <c r="E249" s="32"/>
      <c r="F249" s="32"/>
      <c r="G249" s="32"/>
      <c r="H249" s="32"/>
      <c r="I249" s="173"/>
      <c r="J249" s="32"/>
      <c r="K249" s="32"/>
      <c r="L249" s="173"/>
      <c r="M249" s="175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173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</row>
    <row r="250" spans="1:59" x14ac:dyDescent="0.2">
      <c r="A250" s="32"/>
      <c r="B250" s="32"/>
      <c r="C250" s="32"/>
      <c r="D250" s="32"/>
      <c r="E250" s="32"/>
      <c r="F250" s="32"/>
      <c r="G250" s="32"/>
      <c r="H250" s="32"/>
      <c r="I250" s="173"/>
      <c r="J250" s="32"/>
      <c r="K250" s="32"/>
      <c r="L250" s="173"/>
      <c r="M250" s="175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173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</row>
    <row r="251" spans="1:59" x14ac:dyDescent="0.2">
      <c r="A251" s="32"/>
      <c r="B251" s="32"/>
      <c r="C251" s="32"/>
      <c r="D251" s="32"/>
      <c r="E251" s="32"/>
      <c r="F251" s="32"/>
      <c r="G251" s="32"/>
      <c r="H251" s="32"/>
      <c r="I251" s="173"/>
      <c r="J251" s="32"/>
      <c r="K251" s="32"/>
      <c r="L251" s="173"/>
      <c r="M251" s="175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173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</row>
    <row r="252" spans="1:59" x14ac:dyDescent="0.2">
      <c r="A252" s="32"/>
      <c r="B252" s="32"/>
      <c r="C252" s="32"/>
      <c r="D252" s="32"/>
      <c r="E252" s="32"/>
      <c r="F252" s="32"/>
      <c r="G252" s="32"/>
      <c r="H252" s="32"/>
      <c r="I252" s="173"/>
      <c r="J252" s="32"/>
      <c r="K252" s="32"/>
      <c r="L252" s="173"/>
      <c r="M252" s="175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173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</row>
    <row r="253" spans="1:59" x14ac:dyDescent="0.2">
      <c r="A253" s="32"/>
      <c r="B253" s="32"/>
      <c r="C253" s="32"/>
      <c r="D253" s="32"/>
      <c r="E253" s="32"/>
      <c r="F253" s="32"/>
      <c r="G253" s="32"/>
      <c r="H253" s="32"/>
      <c r="I253" s="173"/>
      <c r="J253" s="32"/>
      <c r="K253" s="32"/>
      <c r="L253" s="173"/>
      <c r="M253" s="175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173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</row>
    <row r="254" spans="1:59" x14ac:dyDescent="0.2">
      <c r="A254" s="32"/>
      <c r="B254" s="32"/>
      <c r="C254" s="32"/>
      <c r="D254" s="32"/>
      <c r="E254" s="32"/>
      <c r="F254" s="32"/>
      <c r="G254" s="32"/>
      <c r="H254" s="32"/>
      <c r="I254" s="173"/>
      <c r="J254" s="32"/>
      <c r="K254" s="32"/>
      <c r="L254" s="173"/>
      <c r="M254" s="175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173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</row>
    <row r="255" spans="1:59" x14ac:dyDescent="0.2">
      <c r="A255" s="32"/>
      <c r="B255" s="32"/>
      <c r="C255" s="32"/>
      <c r="D255" s="32"/>
      <c r="E255" s="32"/>
      <c r="F255" s="32"/>
      <c r="G255" s="32"/>
      <c r="H255" s="32"/>
      <c r="I255" s="173"/>
      <c r="J255" s="32"/>
      <c r="K255" s="32"/>
      <c r="L255" s="173"/>
      <c r="M255" s="175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173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</row>
    <row r="256" spans="1:59" x14ac:dyDescent="0.2">
      <c r="A256" s="32"/>
      <c r="B256" s="32"/>
      <c r="C256" s="32"/>
      <c r="D256" s="32"/>
      <c r="E256" s="32"/>
      <c r="F256" s="32"/>
      <c r="G256" s="32"/>
      <c r="H256" s="32"/>
      <c r="I256" s="173"/>
      <c r="J256" s="32"/>
      <c r="K256" s="32"/>
      <c r="L256" s="173"/>
      <c r="M256" s="175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173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</row>
    <row r="257" spans="1:59" x14ac:dyDescent="0.2">
      <c r="A257" s="32"/>
      <c r="B257" s="32"/>
      <c r="C257" s="32"/>
      <c r="D257" s="32"/>
      <c r="E257" s="32"/>
      <c r="F257" s="32"/>
      <c r="G257" s="32"/>
      <c r="H257" s="32"/>
      <c r="I257" s="173"/>
      <c r="J257" s="32"/>
      <c r="K257" s="32"/>
      <c r="L257" s="173"/>
      <c r="M257" s="175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173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</row>
    <row r="258" spans="1:59" x14ac:dyDescent="0.2">
      <c r="A258" s="32"/>
      <c r="B258" s="32"/>
      <c r="C258" s="32"/>
      <c r="D258" s="32"/>
      <c r="E258" s="32"/>
      <c r="F258" s="32"/>
      <c r="G258" s="32"/>
      <c r="H258" s="32"/>
      <c r="I258" s="173"/>
      <c r="J258" s="32"/>
      <c r="K258" s="32"/>
      <c r="L258" s="173"/>
      <c r="M258" s="175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173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</row>
    <row r="259" spans="1:59" x14ac:dyDescent="0.2">
      <c r="A259" s="32"/>
      <c r="B259" s="32"/>
      <c r="C259" s="32"/>
      <c r="D259" s="32"/>
      <c r="E259" s="32"/>
      <c r="F259" s="32"/>
      <c r="G259" s="32"/>
      <c r="H259" s="32"/>
      <c r="I259" s="173"/>
      <c r="J259" s="32"/>
      <c r="K259" s="32"/>
      <c r="L259" s="173"/>
      <c r="M259" s="175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173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</row>
    <row r="260" spans="1:59" x14ac:dyDescent="0.2">
      <c r="A260" s="32"/>
      <c r="B260" s="32"/>
      <c r="C260" s="32"/>
      <c r="D260" s="32"/>
      <c r="E260" s="32"/>
      <c r="F260" s="32"/>
      <c r="G260" s="32"/>
      <c r="H260" s="32"/>
      <c r="I260" s="173"/>
      <c r="J260" s="32"/>
      <c r="K260" s="32"/>
      <c r="L260" s="173"/>
      <c r="M260" s="175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173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</row>
    <row r="261" spans="1:59" x14ac:dyDescent="0.2">
      <c r="A261" s="32"/>
      <c r="B261" s="32"/>
      <c r="C261" s="32"/>
      <c r="D261" s="32"/>
      <c r="E261" s="32"/>
      <c r="F261" s="32"/>
      <c r="G261" s="32"/>
      <c r="H261" s="32"/>
      <c r="I261" s="173"/>
      <c r="J261" s="32"/>
      <c r="K261" s="32"/>
      <c r="L261" s="173"/>
      <c r="M261" s="175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173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</row>
    <row r="262" spans="1:59" x14ac:dyDescent="0.2">
      <c r="A262" s="32"/>
      <c r="B262" s="32"/>
      <c r="C262" s="32"/>
      <c r="D262" s="32"/>
      <c r="E262" s="32"/>
      <c r="F262" s="32"/>
      <c r="G262" s="32"/>
      <c r="H262" s="32"/>
      <c r="I262" s="173"/>
      <c r="J262" s="32"/>
      <c r="K262" s="32"/>
      <c r="L262" s="173"/>
      <c r="M262" s="175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173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</row>
    <row r="263" spans="1:59" x14ac:dyDescent="0.2">
      <c r="A263" s="32"/>
      <c r="B263" s="32"/>
      <c r="C263" s="32"/>
      <c r="D263" s="32"/>
      <c r="E263" s="32"/>
      <c r="F263" s="32"/>
      <c r="G263" s="32"/>
      <c r="H263" s="32"/>
      <c r="I263" s="173"/>
      <c r="J263" s="32"/>
      <c r="K263" s="32"/>
      <c r="L263" s="173"/>
      <c r="M263" s="175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173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</row>
    <row r="264" spans="1:59" x14ac:dyDescent="0.2">
      <c r="A264" s="32"/>
      <c r="B264" s="32"/>
      <c r="C264" s="32"/>
      <c r="D264" s="32"/>
      <c r="E264" s="32"/>
      <c r="F264" s="32"/>
      <c r="G264" s="32"/>
      <c r="H264" s="32"/>
      <c r="I264" s="173"/>
      <c r="J264" s="32"/>
      <c r="K264" s="32"/>
      <c r="L264" s="173"/>
      <c r="M264" s="175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173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</row>
    <row r="265" spans="1:59" x14ac:dyDescent="0.2">
      <c r="A265" s="32"/>
      <c r="B265" s="32"/>
      <c r="C265" s="32"/>
      <c r="D265" s="32"/>
      <c r="E265" s="32"/>
      <c r="F265" s="32"/>
      <c r="G265" s="32"/>
      <c r="H265" s="32"/>
      <c r="I265" s="173"/>
      <c r="J265" s="32"/>
      <c r="K265" s="32"/>
      <c r="L265" s="173"/>
      <c r="M265" s="175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173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</row>
    <row r="266" spans="1:59" x14ac:dyDescent="0.2">
      <c r="A266" s="32"/>
      <c r="B266" s="32"/>
      <c r="C266" s="32"/>
      <c r="D266" s="32"/>
      <c r="E266" s="32"/>
      <c r="F266" s="32"/>
      <c r="G266" s="32"/>
      <c r="H266" s="32"/>
      <c r="I266" s="173"/>
      <c r="J266" s="32"/>
      <c r="K266" s="32"/>
      <c r="L266" s="173"/>
      <c r="M266" s="175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173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</row>
    <row r="267" spans="1:59" x14ac:dyDescent="0.2">
      <c r="A267" s="32"/>
      <c r="B267" s="32"/>
      <c r="C267" s="32"/>
      <c r="D267" s="32"/>
      <c r="E267" s="32"/>
      <c r="F267" s="32"/>
      <c r="G267" s="32"/>
      <c r="H267" s="32"/>
      <c r="I267" s="173"/>
      <c r="J267" s="32"/>
      <c r="K267" s="32"/>
      <c r="L267" s="173"/>
      <c r="M267" s="175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173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</row>
    <row r="268" spans="1:59" x14ac:dyDescent="0.2">
      <c r="A268" s="32"/>
      <c r="B268" s="32"/>
      <c r="C268" s="32"/>
      <c r="D268" s="32"/>
      <c r="E268" s="32"/>
      <c r="F268" s="32"/>
      <c r="G268" s="32"/>
      <c r="H268" s="32"/>
      <c r="I268" s="173"/>
      <c r="J268" s="32"/>
      <c r="K268" s="32"/>
      <c r="L268" s="173"/>
      <c r="M268" s="175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173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</row>
    <row r="269" spans="1:59" x14ac:dyDescent="0.2">
      <c r="A269" s="32"/>
      <c r="B269" s="32"/>
      <c r="C269" s="32"/>
      <c r="D269" s="32"/>
      <c r="E269" s="32"/>
      <c r="F269" s="32"/>
      <c r="G269" s="32"/>
      <c r="H269" s="32"/>
      <c r="I269" s="173"/>
      <c r="J269" s="32"/>
      <c r="K269" s="32"/>
      <c r="L269" s="173"/>
      <c r="M269" s="175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173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</row>
    <row r="270" spans="1:59" x14ac:dyDescent="0.2">
      <c r="A270" s="32"/>
      <c r="B270" s="32"/>
      <c r="C270" s="32"/>
      <c r="D270" s="32"/>
      <c r="E270" s="32"/>
      <c r="F270" s="32"/>
      <c r="G270" s="32"/>
      <c r="H270" s="32"/>
      <c r="I270" s="173"/>
      <c r="J270" s="32"/>
      <c r="K270" s="32"/>
      <c r="L270" s="173"/>
      <c r="M270" s="175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173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</row>
    <row r="271" spans="1:59" x14ac:dyDescent="0.2">
      <c r="A271" s="32"/>
      <c r="B271" s="32"/>
      <c r="C271" s="32"/>
      <c r="D271" s="32"/>
      <c r="E271" s="32"/>
      <c r="F271" s="32"/>
      <c r="G271" s="32"/>
      <c r="H271" s="32"/>
      <c r="I271" s="173"/>
      <c r="J271" s="32"/>
      <c r="K271" s="32"/>
      <c r="L271" s="173"/>
      <c r="M271" s="175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173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</row>
    <row r="272" spans="1:59" x14ac:dyDescent="0.2">
      <c r="A272" s="32"/>
      <c r="B272" s="32"/>
      <c r="C272" s="32"/>
      <c r="D272" s="32"/>
      <c r="E272" s="32"/>
      <c r="F272" s="32"/>
      <c r="G272" s="32"/>
      <c r="H272" s="32"/>
      <c r="I272" s="173"/>
      <c r="J272" s="32"/>
      <c r="K272" s="32"/>
      <c r="L272" s="173"/>
      <c r="M272" s="175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173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</row>
    <row r="273" spans="1:59" x14ac:dyDescent="0.2">
      <c r="A273" s="32"/>
      <c r="B273" s="32"/>
      <c r="C273" s="32"/>
      <c r="D273" s="32"/>
      <c r="E273" s="32"/>
      <c r="F273" s="32"/>
      <c r="G273" s="32"/>
      <c r="H273" s="32"/>
      <c r="I273" s="173"/>
      <c r="J273" s="32"/>
      <c r="K273" s="32"/>
      <c r="L273" s="173"/>
      <c r="M273" s="175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173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</row>
    <row r="274" spans="1:59" x14ac:dyDescent="0.2">
      <c r="A274" s="32"/>
      <c r="B274" s="32"/>
      <c r="C274" s="32"/>
      <c r="D274" s="32"/>
      <c r="E274" s="32"/>
      <c r="F274" s="32"/>
      <c r="G274" s="32"/>
      <c r="H274" s="32"/>
      <c r="I274" s="173"/>
      <c r="J274" s="32"/>
      <c r="K274" s="32"/>
      <c r="L274" s="173"/>
      <c r="M274" s="175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173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</row>
    <row r="275" spans="1:59" x14ac:dyDescent="0.2">
      <c r="A275" s="32"/>
      <c r="B275" s="32"/>
      <c r="C275" s="32"/>
      <c r="D275" s="32"/>
      <c r="E275" s="32"/>
      <c r="F275" s="32"/>
      <c r="G275" s="32"/>
      <c r="H275" s="32"/>
      <c r="I275" s="173"/>
      <c r="J275" s="32"/>
      <c r="K275" s="32"/>
      <c r="L275" s="173"/>
      <c r="M275" s="175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173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</row>
    <row r="276" spans="1:59" x14ac:dyDescent="0.2">
      <c r="A276" s="32"/>
      <c r="B276" s="32"/>
      <c r="C276" s="32"/>
      <c r="D276" s="32"/>
      <c r="E276" s="32"/>
      <c r="F276" s="32"/>
      <c r="G276" s="32"/>
      <c r="H276" s="32"/>
      <c r="I276" s="173"/>
      <c r="J276" s="32"/>
      <c r="K276" s="32"/>
      <c r="L276" s="173"/>
      <c r="M276" s="175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173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</row>
    <row r="277" spans="1:59" x14ac:dyDescent="0.2">
      <c r="A277" s="32"/>
      <c r="B277" s="32"/>
      <c r="C277" s="32"/>
      <c r="D277" s="32"/>
      <c r="E277" s="32"/>
      <c r="F277" s="32"/>
      <c r="G277" s="32"/>
      <c r="H277" s="32"/>
      <c r="I277" s="173"/>
      <c r="J277" s="32"/>
      <c r="K277" s="32"/>
      <c r="L277" s="173"/>
      <c r="M277" s="175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173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</row>
    <row r="278" spans="1:59" x14ac:dyDescent="0.2">
      <c r="A278" s="32"/>
      <c r="B278" s="32"/>
      <c r="C278" s="32"/>
      <c r="D278" s="32"/>
      <c r="E278" s="32"/>
      <c r="F278" s="32"/>
      <c r="G278" s="32"/>
      <c r="H278" s="32"/>
      <c r="I278" s="173"/>
      <c r="J278" s="32"/>
      <c r="K278" s="32"/>
      <c r="L278" s="173"/>
      <c r="M278" s="175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173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</row>
    <row r="279" spans="1:59" x14ac:dyDescent="0.2">
      <c r="A279" s="32"/>
      <c r="B279" s="32"/>
      <c r="C279" s="32"/>
      <c r="D279" s="32"/>
      <c r="E279" s="32"/>
      <c r="F279" s="32"/>
      <c r="G279" s="32"/>
      <c r="H279" s="32"/>
      <c r="I279" s="173"/>
      <c r="J279" s="32"/>
      <c r="K279" s="32"/>
      <c r="L279" s="173"/>
      <c r="M279" s="175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173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</row>
    <row r="280" spans="1:59" x14ac:dyDescent="0.2">
      <c r="A280" s="32"/>
      <c r="B280" s="32"/>
      <c r="C280" s="32"/>
      <c r="D280" s="32"/>
      <c r="E280" s="32"/>
      <c r="F280" s="32"/>
      <c r="G280" s="32"/>
      <c r="H280" s="32"/>
      <c r="I280" s="173"/>
      <c r="J280" s="32"/>
      <c r="K280" s="32"/>
      <c r="L280" s="173"/>
      <c r="M280" s="175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173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</row>
    <row r="281" spans="1:59" x14ac:dyDescent="0.2">
      <c r="A281" s="32"/>
      <c r="B281" s="32"/>
      <c r="C281" s="32"/>
      <c r="D281" s="32"/>
      <c r="E281" s="32"/>
      <c r="F281" s="32"/>
      <c r="G281" s="32"/>
      <c r="H281" s="32"/>
      <c r="I281" s="173"/>
      <c r="J281" s="32"/>
      <c r="K281" s="32"/>
      <c r="L281" s="173"/>
      <c r="M281" s="175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173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</row>
    <row r="282" spans="1:59" x14ac:dyDescent="0.2">
      <c r="A282" s="32"/>
      <c r="B282" s="32"/>
      <c r="C282" s="32"/>
      <c r="D282" s="32"/>
      <c r="E282" s="32"/>
      <c r="F282" s="32"/>
      <c r="G282" s="32"/>
      <c r="H282" s="32"/>
      <c r="I282" s="173"/>
      <c r="J282" s="32"/>
      <c r="K282" s="32"/>
      <c r="L282" s="173"/>
      <c r="M282" s="175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173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</row>
    <row r="283" spans="1:59" x14ac:dyDescent="0.2">
      <c r="A283" s="32"/>
      <c r="B283" s="32"/>
      <c r="C283" s="32"/>
      <c r="D283" s="32"/>
      <c r="E283" s="32"/>
      <c r="F283" s="32"/>
      <c r="G283" s="32"/>
      <c r="H283" s="32"/>
      <c r="I283" s="173"/>
      <c r="J283" s="32"/>
      <c r="K283" s="32"/>
      <c r="L283" s="173"/>
      <c r="M283" s="175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173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</row>
    <row r="284" spans="1:59" x14ac:dyDescent="0.2">
      <c r="A284" s="32"/>
      <c r="B284" s="32"/>
      <c r="C284" s="32"/>
      <c r="D284" s="32"/>
      <c r="E284" s="32"/>
      <c r="F284" s="32"/>
      <c r="G284" s="32"/>
      <c r="H284" s="32"/>
      <c r="I284" s="173"/>
      <c r="J284" s="32"/>
      <c r="K284" s="32"/>
      <c r="L284" s="173"/>
      <c r="M284" s="175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173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</row>
    <row r="285" spans="1:59" x14ac:dyDescent="0.2">
      <c r="A285" s="32"/>
      <c r="B285" s="32"/>
      <c r="C285" s="32"/>
      <c r="D285" s="32"/>
      <c r="E285" s="32"/>
      <c r="F285" s="32"/>
      <c r="G285" s="32"/>
      <c r="H285" s="32"/>
      <c r="I285" s="173"/>
      <c r="J285" s="32"/>
      <c r="K285" s="32"/>
      <c r="L285" s="173"/>
      <c r="M285" s="175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173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</row>
    <row r="286" spans="1:59" x14ac:dyDescent="0.2">
      <c r="A286" s="32"/>
      <c r="B286" s="32"/>
      <c r="C286" s="32"/>
      <c r="D286" s="32"/>
      <c r="E286" s="32"/>
      <c r="F286" s="32"/>
      <c r="G286" s="32"/>
      <c r="H286" s="32"/>
      <c r="I286" s="173"/>
      <c r="J286" s="32"/>
      <c r="K286" s="32"/>
      <c r="L286" s="173"/>
      <c r="M286" s="175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173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</row>
    <row r="287" spans="1:59" x14ac:dyDescent="0.2">
      <c r="A287" s="32"/>
      <c r="B287" s="32"/>
      <c r="C287" s="32"/>
      <c r="D287" s="32"/>
      <c r="E287" s="32"/>
      <c r="F287" s="32"/>
      <c r="G287" s="32"/>
      <c r="H287" s="32"/>
      <c r="I287" s="173"/>
      <c r="J287" s="32"/>
      <c r="K287" s="32"/>
      <c r="L287" s="173"/>
      <c r="M287" s="175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173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</row>
    <row r="288" spans="1:59" x14ac:dyDescent="0.2">
      <c r="A288" s="32"/>
      <c r="B288" s="32"/>
      <c r="C288" s="32"/>
      <c r="D288" s="32"/>
      <c r="E288" s="32"/>
      <c r="F288" s="32"/>
      <c r="G288" s="32"/>
      <c r="H288" s="32"/>
      <c r="I288" s="173"/>
      <c r="J288" s="32"/>
      <c r="K288" s="32"/>
      <c r="L288" s="173"/>
      <c r="M288" s="175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173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</row>
    <row r="289" spans="1:59" x14ac:dyDescent="0.2">
      <c r="A289" s="32"/>
      <c r="B289" s="32"/>
      <c r="C289" s="32"/>
      <c r="D289" s="32"/>
      <c r="E289" s="32"/>
      <c r="F289" s="32"/>
      <c r="G289" s="32"/>
      <c r="H289" s="32"/>
      <c r="I289" s="173"/>
      <c r="J289" s="32"/>
      <c r="K289" s="32"/>
      <c r="L289" s="173"/>
      <c r="M289" s="175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173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</row>
    <row r="290" spans="1:59" x14ac:dyDescent="0.2">
      <c r="A290" s="32"/>
      <c r="B290" s="32"/>
      <c r="C290" s="32"/>
      <c r="D290" s="32"/>
      <c r="E290" s="32"/>
      <c r="F290" s="32"/>
      <c r="G290" s="32"/>
      <c r="H290" s="32"/>
      <c r="I290" s="173"/>
      <c r="J290" s="32"/>
      <c r="K290" s="32"/>
      <c r="L290" s="173"/>
      <c r="M290" s="175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173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</row>
    <row r="291" spans="1:59" x14ac:dyDescent="0.2">
      <c r="A291" s="32"/>
      <c r="B291" s="32"/>
      <c r="C291" s="32"/>
      <c r="D291" s="32"/>
      <c r="E291" s="32"/>
      <c r="F291" s="32"/>
      <c r="G291" s="32"/>
      <c r="H291" s="32"/>
      <c r="I291" s="173"/>
      <c r="J291" s="32"/>
      <c r="K291" s="32"/>
      <c r="L291" s="173"/>
      <c r="M291" s="175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173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</row>
    <row r="292" spans="1:59" x14ac:dyDescent="0.2">
      <c r="A292" s="32"/>
      <c r="B292" s="32"/>
      <c r="C292" s="32"/>
      <c r="D292" s="32"/>
      <c r="E292" s="32"/>
      <c r="F292" s="32"/>
      <c r="G292" s="32"/>
      <c r="H292" s="32"/>
      <c r="I292" s="173"/>
      <c r="J292" s="32"/>
      <c r="K292" s="32"/>
      <c r="L292" s="173"/>
      <c r="M292" s="175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173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</row>
    <row r="293" spans="1:59" x14ac:dyDescent="0.2">
      <c r="A293" s="32"/>
      <c r="B293" s="32"/>
      <c r="C293" s="32"/>
      <c r="D293" s="32"/>
      <c r="E293" s="32"/>
      <c r="F293" s="32"/>
      <c r="G293" s="32"/>
      <c r="H293" s="32"/>
      <c r="I293" s="173"/>
      <c r="J293" s="32"/>
      <c r="K293" s="32"/>
      <c r="L293" s="173"/>
      <c r="M293" s="175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173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</row>
    <row r="294" spans="1:59" x14ac:dyDescent="0.2">
      <c r="A294" s="32"/>
      <c r="B294" s="32"/>
      <c r="C294" s="32"/>
      <c r="D294" s="32"/>
      <c r="E294" s="32"/>
      <c r="F294" s="32"/>
      <c r="G294" s="32"/>
      <c r="H294" s="32"/>
      <c r="I294" s="173"/>
      <c r="J294" s="32"/>
      <c r="K294" s="32"/>
      <c r="L294" s="173"/>
      <c r="M294" s="175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173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</row>
    <row r="295" spans="1:59" x14ac:dyDescent="0.2">
      <c r="A295" s="32"/>
      <c r="B295" s="32"/>
      <c r="C295" s="32"/>
      <c r="D295" s="32"/>
      <c r="E295" s="32"/>
      <c r="F295" s="32"/>
      <c r="G295" s="32"/>
      <c r="H295" s="32"/>
      <c r="I295" s="173"/>
      <c r="J295" s="32"/>
      <c r="K295" s="32"/>
      <c r="L295" s="173"/>
      <c r="M295" s="175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173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</row>
    <row r="296" spans="1:59" x14ac:dyDescent="0.2">
      <c r="A296" s="32"/>
      <c r="B296" s="32"/>
      <c r="C296" s="32"/>
      <c r="D296" s="32"/>
      <c r="E296" s="32"/>
      <c r="F296" s="32"/>
      <c r="G296" s="32"/>
      <c r="H296" s="32"/>
      <c r="I296" s="173"/>
      <c r="J296" s="32"/>
      <c r="K296" s="32"/>
      <c r="L296" s="173"/>
      <c r="M296" s="175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173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</row>
    <row r="297" spans="1:59" x14ac:dyDescent="0.2">
      <c r="A297" s="32"/>
      <c r="B297" s="32"/>
      <c r="C297" s="32"/>
      <c r="D297" s="32"/>
      <c r="E297" s="32"/>
      <c r="F297" s="32"/>
      <c r="G297" s="32"/>
      <c r="H297" s="32"/>
      <c r="I297" s="173"/>
      <c r="J297" s="32"/>
      <c r="K297" s="32"/>
      <c r="L297" s="173"/>
      <c r="M297" s="175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173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</row>
    <row r="298" spans="1:59" x14ac:dyDescent="0.2">
      <c r="A298" s="32"/>
      <c r="B298" s="32"/>
      <c r="C298" s="32"/>
      <c r="D298" s="32"/>
      <c r="E298" s="32"/>
      <c r="F298" s="32"/>
      <c r="G298" s="32"/>
      <c r="H298" s="32"/>
      <c r="I298" s="173"/>
      <c r="J298" s="32"/>
      <c r="K298" s="32"/>
      <c r="L298" s="173"/>
      <c r="M298" s="175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173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</row>
    <row r="299" spans="1:59" x14ac:dyDescent="0.2">
      <c r="A299" s="32"/>
      <c r="B299" s="32"/>
      <c r="C299" s="32"/>
      <c r="D299" s="32"/>
      <c r="E299" s="32"/>
      <c r="F299" s="32"/>
      <c r="G299" s="32"/>
      <c r="H299" s="32"/>
      <c r="I299" s="173"/>
      <c r="J299" s="32"/>
      <c r="K299" s="32"/>
      <c r="L299" s="173"/>
      <c r="M299" s="175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173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</row>
    <row r="300" spans="1:59" x14ac:dyDescent="0.2">
      <c r="A300" s="32"/>
      <c r="B300" s="32"/>
      <c r="C300" s="32"/>
      <c r="D300" s="32"/>
      <c r="E300" s="32"/>
      <c r="F300" s="32"/>
      <c r="G300" s="32"/>
      <c r="H300" s="32"/>
      <c r="I300" s="173"/>
      <c r="J300" s="32"/>
      <c r="K300" s="32"/>
      <c r="L300" s="173"/>
      <c r="M300" s="175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173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</row>
    <row r="301" spans="1:59" x14ac:dyDescent="0.2">
      <c r="A301" s="32"/>
      <c r="B301" s="32"/>
      <c r="C301" s="32"/>
      <c r="D301" s="32"/>
      <c r="E301" s="32"/>
      <c r="F301" s="32"/>
      <c r="G301" s="32"/>
      <c r="H301" s="32"/>
      <c r="I301" s="173"/>
      <c r="J301" s="32"/>
      <c r="K301" s="32"/>
      <c r="L301" s="173"/>
      <c r="M301" s="175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173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</row>
    <row r="302" spans="1:59" x14ac:dyDescent="0.2">
      <c r="A302" s="32"/>
      <c r="B302" s="32"/>
      <c r="C302" s="32"/>
      <c r="D302" s="32"/>
      <c r="E302" s="32"/>
      <c r="F302" s="32"/>
      <c r="G302" s="32"/>
      <c r="H302" s="32"/>
      <c r="I302" s="173"/>
      <c r="J302" s="32"/>
      <c r="K302" s="32"/>
      <c r="L302" s="173"/>
      <c r="M302" s="175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173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</row>
    <row r="303" spans="1:59" x14ac:dyDescent="0.2">
      <c r="A303" s="32"/>
      <c r="B303" s="32"/>
      <c r="C303" s="32"/>
      <c r="D303" s="32"/>
      <c r="E303" s="32"/>
      <c r="F303" s="32"/>
      <c r="G303" s="32"/>
      <c r="H303" s="32"/>
      <c r="I303" s="173"/>
      <c r="J303" s="32"/>
      <c r="K303" s="32"/>
      <c r="L303" s="173"/>
      <c r="M303" s="175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173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</row>
    <row r="304" spans="1:59" x14ac:dyDescent="0.2">
      <c r="A304" s="32"/>
      <c r="B304" s="32"/>
      <c r="C304" s="32"/>
      <c r="D304" s="32"/>
      <c r="E304" s="32"/>
      <c r="F304" s="32"/>
      <c r="G304" s="32"/>
      <c r="H304" s="32"/>
      <c r="I304" s="173"/>
      <c r="J304" s="32"/>
      <c r="K304" s="32"/>
      <c r="L304" s="173"/>
      <c r="M304" s="175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173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</row>
    <row r="305" spans="1:59" x14ac:dyDescent="0.2">
      <c r="A305" s="32"/>
      <c r="B305" s="32"/>
      <c r="C305" s="32"/>
      <c r="D305" s="32"/>
      <c r="E305" s="32"/>
      <c r="F305" s="32"/>
      <c r="G305" s="32"/>
      <c r="H305" s="32"/>
      <c r="I305" s="173"/>
      <c r="J305" s="32"/>
      <c r="K305" s="32"/>
      <c r="L305" s="173"/>
      <c r="M305" s="175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173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</row>
    <row r="306" spans="1:59" x14ac:dyDescent="0.2">
      <c r="A306" s="32"/>
      <c r="B306" s="32"/>
      <c r="C306" s="32"/>
      <c r="D306" s="32"/>
      <c r="E306" s="32"/>
      <c r="F306" s="32"/>
      <c r="G306" s="32"/>
      <c r="H306" s="32"/>
      <c r="I306" s="173"/>
      <c r="J306" s="32"/>
      <c r="K306" s="32"/>
      <c r="L306" s="173"/>
      <c r="M306" s="175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173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</row>
    <row r="307" spans="1:59" x14ac:dyDescent="0.2">
      <c r="A307" s="32"/>
      <c r="B307" s="32"/>
      <c r="C307" s="32"/>
      <c r="D307" s="32"/>
      <c r="E307" s="32"/>
      <c r="F307" s="32"/>
      <c r="G307" s="32"/>
      <c r="H307" s="32"/>
      <c r="I307" s="173"/>
      <c r="J307" s="32"/>
      <c r="K307" s="32"/>
      <c r="L307" s="173"/>
      <c r="M307" s="175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173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</row>
    <row r="308" spans="1:59" x14ac:dyDescent="0.2">
      <c r="A308" s="32"/>
      <c r="B308" s="32"/>
      <c r="C308" s="32"/>
      <c r="D308" s="32"/>
      <c r="E308" s="32"/>
      <c r="F308" s="32"/>
      <c r="G308" s="32"/>
      <c r="H308" s="32"/>
      <c r="I308" s="173"/>
      <c r="J308" s="32"/>
      <c r="K308" s="32"/>
      <c r="L308" s="173"/>
      <c r="M308" s="175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173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</row>
    <row r="309" spans="1:59" x14ac:dyDescent="0.2">
      <c r="A309" s="32"/>
      <c r="B309" s="32"/>
      <c r="C309" s="32"/>
      <c r="D309" s="32"/>
      <c r="E309" s="32"/>
      <c r="F309" s="32"/>
      <c r="G309" s="32"/>
      <c r="H309" s="32"/>
      <c r="I309" s="173"/>
      <c r="J309" s="32"/>
      <c r="K309" s="32"/>
      <c r="L309" s="173"/>
      <c r="M309" s="175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173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</row>
    <row r="310" spans="1:59" x14ac:dyDescent="0.2">
      <c r="A310" s="32"/>
      <c r="B310" s="32"/>
      <c r="C310" s="32"/>
      <c r="D310" s="32"/>
      <c r="E310" s="32"/>
      <c r="F310" s="32"/>
      <c r="G310" s="32"/>
      <c r="H310" s="32"/>
      <c r="I310" s="173"/>
      <c r="J310" s="32"/>
      <c r="K310" s="32"/>
      <c r="L310" s="173"/>
      <c r="M310" s="175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173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</row>
    <row r="311" spans="1:59" x14ac:dyDescent="0.2">
      <c r="A311" s="32"/>
      <c r="B311" s="32"/>
      <c r="C311" s="32"/>
      <c r="D311" s="32"/>
      <c r="E311" s="32"/>
      <c r="F311" s="32"/>
      <c r="G311" s="32"/>
      <c r="H311" s="32"/>
      <c r="I311" s="173"/>
      <c r="J311" s="32"/>
      <c r="K311" s="32"/>
      <c r="L311" s="173"/>
      <c r="M311" s="175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173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</row>
    <row r="312" spans="1:59" x14ac:dyDescent="0.2">
      <c r="A312" s="32"/>
      <c r="B312" s="32"/>
      <c r="C312" s="32"/>
      <c r="D312" s="32"/>
      <c r="E312" s="32"/>
      <c r="F312" s="32"/>
      <c r="G312" s="32"/>
      <c r="H312" s="32"/>
      <c r="I312" s="173"/>
      <c r="J312" s="32"/>
      <c r="K312" s="32"/>
      <c r="L312" s="173"/>
      <c r="M312" s="175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173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</row>
    <row r="313" spans="1:59" x14ac:dyDescent="0.2">
      <c r="A313" s="32"/>
      <c r="B313" s="32"/>
      <c r="C313" s="32"/>
      <c r="D313" s="32"/>
      <c r="E313" s="32"/>
      <c r="F313" s="32"/>
      <c r="G313" s="32"/>
      <c r="H313" s="32"/>
      <c r="I313" s="173"/>
      <c r="J313" s="32"/>
      <c r="K313" s="32"/>
      <c r="L313" s="173"/>
      <c r="M313" s="175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173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</row>
    <row r="314" spans="1:59" x14ac:dyDescent="0.2">
      <c r="A314" s="32"/>
      <c r="B314" s="32"/>
      <c r="C314" s="32"/>
      <c r="D314" s="32"/>
      <c r="E314" s="32"/>
      <c r="F314" s="32"/>
      <c r="G314" s="32"/>
      <c r="H314" s="32"/>
      <c r="I314" s="173"/>
      <c r="J314" s="32"/>
      <c r="K314" s="32"/>
      <c r="L314" s="173"/>
      <c r="M314" s="175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173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</row>
    <row r="315" spans="1:59" x14ac:dyDescent="0.2">
      <c r="A315" s="32"/>
      <c r="B315" s="32"/>
      <c r="C315" s="32"/>
      <c r="D315" s="32"/>
      <c r="E315" s="32"/>
      <c r="F315" s="32"/>
      <c r="G315" s="32"/>
      <c r="H315" s="32"/>
      <c r="I315" s="173"/>
      <c r="J315" s="32"/>
      <c r="K315" s="32"/>
      <c r="L315" s="173"/>
      <c r="M315" s="175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173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</row>
    <row r="316" spans="1:59" x14ac:dyDescent="0.2">
      <c r="A316" s="32"/>
      <c r="B316" s="32"/>
      <c r="C316" s="32"/>
      <c r="D316" s="32"/>
      <c r="E316" s="32"/>
      <c r="F316" s="32"/>
      <c r="G316" s="32"/>
      <c r="H316" s="32"/>
      <c r="I316" s="173"/>
      <c r="J316" s="32"/>
      <c r="K316" s="32"/>
      <c r="L316" s="173"/>
      <c r="M316" s="175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173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</row>
    <row r="317" spans="1:59" x14ac:dyDescent="0.2">
      <c r="A317" s="32"/>
      <c r="B317" s="32"/>
      <c r="C317" s="32"/>
      <c r="D317" s="32"/>
      <c r="E317" s="32"/>
      <c r="F317" s="32"/>
      <c r="G317" s="32"/>
      <c r="H317" s="32"/>
      <c r="I317" s="173"/>
      <c r="J317" s="32"/>
      <c r="K317" s="32"/>
      <c r="L317" s="173"/>
      <c r="M317" s="175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173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</row>
    <row r="318" spans="1:59" x14ac:dyDescent="0.2">
      <c r="A318" s="32"/>
      <c r="B318" s="32"/>
      <c r="C318" s="32"/>
      <c r="D318" s="32"/>
      <c r="E318" s="32"/>
      <c r="F318" s="32"/>
      <c r="G318" s="32"/>
      <c r="H318" s="32"/>
      <c r="I318" s="173"/>
      <c r="J318" s="32"/>
      <c r="K318" s="32"/>
      <c r="L318" s="173"/>
      <c r="M318" s="175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173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</row>
    <row r="319" spans="1:59" x14ac:dyDescent="0.2">
      <c r="A319" s="32"/>
      <c r="B319" s="32"/>
      <c r="C319" s="32"/>
      <c r="D319" s="32"/>
      <c r="E319" s="32"/>
      <c r="F319" s="32"/>
      <c r="G319" s="32"/>
      <c r="H319" s="32"/>
      <c r="I319" s="173"/>
      <c r="J319" s="32"/>
      <c r="K319" s="32"/>
      <c r="L319" s="173"/>
      <c r="M319" s="175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173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</row>
    <row r="320" spans="1:59" x14ac:dyDescent="0.2">
      <c r="A320" s="32"/>
      <c r="B320" s="32"/>
      <c r="C320" s="32"/>
      <c r="D320" s="32"/>
      <c r="E320" s="32"/>
      <c r="F320" s="32"/>
      <c r="G320" s="32"/>
      <c r="H320" s="32"/>
      <c r="I320" s="173"/>
      <c r="J320" s="32"/>
      <c r="K320" s="32"/>
      <c r="L320" s="173"/>
      <c r="M320" s="175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173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</row>
    <row r="321" spans="1:59" x14ac:dyDescent="0.2">
      <c r="A321" s="32"/>
      <c r="B321" s="32"/>
      <c r="C321" s="32"/>
      <c r="D321" s="32"/>
      <c r="E321" s="32"/>
      <c r="F321" s="32"/>
      <c r="G321" s="32"/>
      <c r="H321" s="32"/>
      <c r="I321" s="173"/>
      <c r="J321" s="32"/>
      <c r="K321" s="32"/>
      <c r="L321" s="173"/>
      <c r="M321" s="175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173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</row>
    <row r="322" spans="1:59" x14ac:dyDescent="0.2">
      <c r="A322" s="32"/>
      <c r="B322" s="32"/>
      <c r="C322" s="32"/>
      <c r="D322" s="32"/>
      <c r="E322" s="32"/>
      <c r="F322" s="32"/>
      <c r="G322" s="32"/>
      <c r="H322" s="32"/>
      <c r="I322" s="173"/>
      <c r="J322" s="32"/>
      <c r="K322" s="32"/>
      <c r="L322" s="173"/>
      <c r="M322" s="175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173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</row>
    <row r="323" spans="1:59" x14ac:dyDescent="0.2">
      <c r="A323" s="32"/>
      <c r="B323" s="32"/>
      <c r="C323" s="32"/>
      <c r="D323" s="32"/>
      <c r="E323" s="32"/>
      <c r="F323" s="32"/>
      <c r="G323" s="32"/>
      <c r="H323" s="32"/>
      <c r="I323" s="173"/>
      <c r="J323" s="32"/>
      <c r="K323" s="32"/>
      <c r="L323" s="173"/>
      <c r="M323" s="175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173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</row>
    <row r="324" spans="1:59" x14ac:dyDescent="0.2">
      <c r="A324" s="32"/>
      <c r="B324" s="32"/>
      <c r="C324" s="32"/>
      <c r="D324" s="32"/>
      <c r="E324" s="32"/>
      <c r="F324" s="32"/>
      <c r="G324" s="32"/>
      <c r="H324" s="32"/>
      <c r="I324" s="173"/>
      <c r="J324" s="32"/>
      <c r="K324" s="32"/>
      <c r="L324" s="173"/>
      <c r="M324" s="175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173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</row>
    <row r="325" spans="1:59" x14ac:dyDescent="0.2">
      <c r="A325" s="32"/>
      <c r="B325" s="32"/>
      <c r="C325" s="32"/>
      <c r="D325" s="32"/>
      <c r="E325" s="32"/>
      <c r="F325" s="32"/>
      <c r="G325" s="32"/>
      <c r="H325" s="32"/>
      <c r="I325" s="173"/>
      <c r="J325" s="32"/>
      <c r="K325" s="32"/>
      <c r="L325" s="173"/>
      <c r="M325" s="175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173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</row>
    <row r="326" spans="1:59" x14ac:dyDescent="0.2">
      <c r="A326" s="32"/>
      <c r="B326" s="32"/>
      <c r="C326" s="32"/>
      <c r="D326" s="32"/>
      <c r="E326" s="32"/>
      <c r="F326" s="32"/>
      <c r="G326" s="32"/>
      <c r="H326" s="32"/>
      <c r="I326" s="173"/>
      <c r="J326" s="32"/>
      <c r="K326" s="32"/>
      <c r="L326" s="173"/>
      <c r="M326" s="175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173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</row>
    <row r="327" spans="1:59" x14ac:dyDescent="0.2">
      <c r="A327" s="32"/>
      <c r="B327" s="32"/>
      <c r="C327" s="32"/>
      <c r="D327" s="32"/>
      <c r="E327" s="32"/>
      <c r="F327" s="32"/>
      <c r="G327" s="32"/>
      <c r="H327" s="32"/>
      <c r="I327" s="173"/>
      <c r="J327" s="32"/>
      <c r="K327" s="32"/>
      <c r="L327" s="173"/>
      <c r="M327" s="175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173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</row>
    <row r="328" spans="1:59" x14ac:dyDescent="0.2">
      <c r="A328" s="32"/>
      <c r="B328" s="32"/>
      <c r="C328" s="32"/>
      <c r="D328" s="32"/>
      <c r="E328" s="32"/>
      <c r="F328" s="32"/>
      <c r="G328" s="32"/>
      <c r="H328" s="32"/>
      <c r="I328" s="173"/>
      <c r="J328" s="32"/>
      <c r="K328" s="32"/>
      <c r="L328" s="173"/>
      <c r="M328" s="175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173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</row>
    <row r="329" spans="1:59" x14ac:dyDescent="0.2">
      <c r="A329" s="32"/>
      <c r="B329" s="32"/>
      <c r="C329" s="32"/>
      <c r="D329" s="32"/>
      <c r="E329" s="32"/>
      <c r="F329" s="32"/>
      <c r="G329" s="32"/>
      <c r="H329" s="32"/>
      <c r="I329" s="173"/>
      <c r="J329" s="32"/>
      <c r="K329" s="32"/>
      <c r="L329" s="173"/>
      <c r="M329" s="175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173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</row>
    <row r="330" spans="1:59" x14ac:dyDescent="0.2">
      <c r="A330" s="32"/>
      <c r="B330" s="32"/>
      <c r="C330" s="32"/>
      <c r="D330" s="32"/>
      <c r="E330" s="32"/>
      <c r="F330" s="32"/>
      <c r="G330" s="32"/>
      <c r="H330" s="32"/>
      <c r="I330" s="173"/>
      <c r="J330" s="32"/>
      <c r="K330" s="32"/>
      <c r="L330" s="173"/>
      <c r="M330" s="175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173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</row>
    <row r="331" spans="1:59" x14ac:dyDescent="0.2">
      <c r="A331" s="32"/>
      <c r="B331" s="32"/>
      <c r="C331" s="32"/>
      <c r="D331" s="32"/>
      <c r="E331" s="32"/>
      <c r="F331" s="32"/>
      <c r="G331" s="32"/>
      <c r="H331" s="32"/>
      <c r="I331" s="173"/>
      <c r="J331" s="32"/>
      <c r="K331" s="32"/>
      <c r="L331" s="173"/>
      <c r="M331" s="175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173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</row>
    <row r="332" spans="1:59" x14ac:dyDescent="0.2">
      <c r="A332" s="32"/>
      <c r="B332" s="32"/>
      <c r="C332" s="32"/>
      <c r="D332" s="32"/>
      <c r="E332" s="32"/>
      <c r="F332" s="32"/>
      <c r="G332" s="32"/>
      <c r="H332" s="32"/>
      <c r="I332" s="173"/>
      <c r="J332" s="32"/>
      <c r="K332" s="32"/>
      <c r="L332" s="173"/>
      <c r="M332" s="175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173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</row>
    <row r="333" spans="1:59" x14ac:dyDescent="0.2">
      <c r="A333" s="32"/>
      <c r="B333" s="32"/>
      <c r="C333" s="32"/>
      <c r="D333" s="32"/>
      <c r="E333" s="32"/>
      <c r="F333" s="32"/>
      <c r="G333" s="32"/>
      <c r="H333" s="32"/>
      <c r="I333" s="173"/>
      <c r="J333" s="32"/>
      <c r="K333" s="32"/>
      <c r="L333" s="173"/>
      <c r="M333" s="175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173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</row>
    <row r="334" spans="1:59" x14ac:dyDescent="0.2">
      <c r="A334" s="32"/>
      <c r="B334" s="32"/>
      <c r="C334" s="32"/>
      <c r="D334" s="32"/>
      <c r="E334" s="32"/>
      <c r="F334" s="32"/>
      <c r="G334" s="32"/>
      <c r="H334" s="32"/>
      <c r="I334" s="173"/>
      <c r="J334" s="32"/>
      <c r="K334" s="32"/>
      <c r="L334" s="173"/>
      <c r="M334" s="175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173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</row>
    <row r="335" spans="1:59" x14ac:dyDescent="0.2">
      <c r="A335" s="32"/>
      <c r="B335" s="32"/>
      <c r="C335" s="32"/>
      <c r="D335" s="32"/>
      <c r="E335" s="32"/>
      <c r="F335" s="32"/>
      <c r="G335" s="32"/>
      <c r="H335" s="32"/>
      <c r="I335" s="173"/>
      <c r="J335" s="32"/>
      <c r="K335" s="32"/>
      <c r="L335" s="173"/>
      <c r="M335" s="175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173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</row>
    <row r="336" spans="1:59" x14ac:dyDescent="0.2">
      <c r="A336" s="32"/>
      <c r="B336" s="32"/>
      <c r="C336" s="32"/>
      <c r="D336" s="32"/>
      <c r="E336" s="32"/>
      <c r="F336" s="32"/>
      <c r="G336" s="32"/>
      <c r="H336" s="32"/>
      <c r="I336" s="173"/>
      <c r="J336" s="32"/>
      <c r="K336" s="32"/>
      <c r="L336" s="173"/>
      <c r="M336" s="175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173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</row>
    <row r="337" spans="1:59" x14ac:dyDescent="0.2">
      <c r="A337" s="32"/>
      <c r="B337" s="32"/>
      <c r="C337" s="32"/>
      <c r="D337" s="32"/>
      <c r="E337" s="32"/>
      <c r="F337" s="32"/>
      <c r="G337" s="32"/>
      <c r="H337" s="32"/>
      <c r="I337" s="173"/>
      <c r="J337" s="32"/>
      <c r="K337" s="32"/>
      <c r="L337" s="173"/>
      <c r="M337" s="175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173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</row>
    <row r="338" spans="1:59" x14ac:dyDescent="0.2">
      <c r="A338" s="32"/>
      <c r="B338" s="32"/>
      <c r="C338" s="32"/>
      <c r="D338" s="32"/>
      <c r="E338" s="32"/>
      <c r="F338" s="32"/>
      <c r="G338" s="32"/>
      <c r="H338" s="32"/>
      <c r="I338" s="173"/>
      <c r="J338" s="32"/>
      <c r="K338" s="32"/>
      <c r="L338" s="173"/>
      <c r="M338" s="175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173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</row>
    <row r="339" spans="1:59" x14ac:dyDescent="0.2">
      <c r="A339" s="32"/>
      <c r="B339" s="32"/>
      <c r="C339" s="32"/>
      <c r="D339" s="32"/>
      <c r="E339" s="32"/>
      <c r="F339" s="32"/>
      <c r="G339" s="32"/>
      <c r="H339" s="32"/>
      <c r="I339" s="173"/>
      <c r="J339" s="32"/>
      <c r="K339" s="32"/>
      <c r="L339" s="173"/>
      <c r="M339" s="175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173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</row>
    <row r="340" spans="1:59" x14ac:dyDescent="0.2">
      <c r="A340" s="32"/>
      <c r="B340" s="32"/>
      <c r="C340" s="32"/>
      <c r="D340" s="32"/>
      <c r="E340" s="32"/>
      <c r="F340" s="32"/>
      <c r="G340" s="32"/>
      <c r="H340" s="32"/>
      <c r="I340" s="173"/>
      <c r="J340" s="32"/>
      <c r="K340" s="32"/>
      <c r="L340" s="173"/>
      <c r="M340" s="175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173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</row>
    <row r="341" spans="1:59" x14ac:dyDescent="0.2">
      <c r="A341" s="32"/>
      <c r="B341" s="32"/>
      <c r="C341" s="32"/>
      <c r="D341" s="32"/>
      <c r="E341" s="32"/>
      <c r="F341" s="32"/>
      <c r="G341" s="32"/>
      <c r="H341" s="32"/>
      <c r="I341" s="173"/>
      <c r="J341" s="32"/>
      <c r="K341" s="32"/>
      <c r="L341" s="173"/>
      <c r="M341" s="175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173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</row>
    <row r="342" spans="1:59" x14ac:dyDescent="0.2">
      <c r="A342" s="32"/>
      <c r="B342" s="32"/>
      <c r="C342" s="32"/>
      <c r="D342" s="32"/>
      <c r="E342" s="32"/>
      <c r="F342" s="32"/>
      <c r="G342" s="32"/>
      <c r="H342" s="32"/>
      <c r="I342" s="173"/>
      <c r="J342" s="32"/>
      <c r="K342" s="32"/>
      <c r="L342" s="173"/>
      <c r="M342" s="175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173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</row>
    <row r="343" spans="1:59" x14ac:dyDescent="0.2">
      <c r="A343" s="32"/>
      <c r="B343" s="32"/>
      <c r="C343" s="32"/>
      <c r="D343" s="32"/>
      <c r="E343" s="32"/>
      <c r="F343" s="32"/>
      <c r="G343" s="32"/>
      <c r="H343" s="32"/>
      <c r="I343" s="173"/>
      <c r="J343" s="32"/>
      <c r="K343" s="32"/>
      <c r="L343" s="173"/>
      <c r="M343" s="175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173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</row>
    <row r="344" spans="1:59" x14ac:dyDescent="0.2">
      <c r="A344" s="32"/>
      <c r="B344" s="32"/>
      <c r="C344" s="32"/>
      <c r="D344" s="32"/>
      <c r="E344" s="32"/>
      <c r="F344" s="32"/>
      <c r="G344" s="32"/>
      <c r="H344" s="32"/>
      <c r="I344" s="173"/>
      <c r="J344" s="32"/>
      <c r="K344" s="32"/>
      <c r="L344" s="173"/>
      <c r="M344" s="175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173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</row>
    <row r="345" spans="1:59" x14ac:dyDescent="0.2">
      <c r="A345" s="32"/>
      <c r="B345" s="32"/>
      <c r="C345" s="32"/>
      <c r="D345" s="32"/>
      <c r="E345" s="32"/>
      <c r="F345" s="32"/>
      <c r="G345" s="32"/>
      <c r="H345" s="32"/>
      <c r="I345" s="173"/>
      <c r="J345" s="32"/>
      <c r="K345" s="32"/>
      <c r="L345" s="173"/>
      <c r="M345" s="175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173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</row>
    <row r="346" spans="1:59" x14ac:dyDescent="0.2">
      <c r="A346" s="32"/>
      <c r="B346" s="32"/>
      <c r="C346" s="32"/>
      <c r="D346" s="32"/>
      <c r="E346" s="32"/>
      <c r="F346" s="32"/>
      <c r="G346" s="32"/>
      <c r="H346" s="32"/>
      <c r="I346" s="173"/>
      <c r="J346" s="32"/>
      <c r="K346" s="32"/>
      <c r="L346" s="173"/>
      <c r="M346" s="175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173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</row>
    <row r="347" spans="1:59" x14ac:dyDescent="0.2">
      <c r="A347" s="32"/>
      <c r="B347" s="32"/>
      <c r="C347" s="32"/>
      <c r="D347" s="32"/>
      <c r="E347" s="32"/>
      <c r="F347" s="32"/>
      <c r="G347" s="32"/>
      <c r="H347" s="32"/>
      <c r="I347" s="173"/>
      <c r="J347" s="32"/>
      <c r="K347" s="32"/>
      <c r="L347" s="173"/>
      <c r="M347" s="175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173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</row>
    <row r="348" spans="1:59" x14ac:dyDescent="0.2">
      <c r="A348" s="32"/>
      <c r="B348" s="32"/>
      <c r="C348" s="32"/>
      <c r="D348" s="32"/>
      <c r="E348" s="32"/>
      <c r="F348" s="32"/>
      <c r="G348" s="32"/>
      <c r="H348" s="32"/>
      <c r="I348" s="173"/>
      <c r="J348" s="32"/>
      <c r="K348" s="32"/>
      <c r="L348" s="173"/>
      <c r="M348" s="175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173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</row>
    <row r="349" spans="1:59" x14ac:dyDescent="0.2">
      <c r="A349" s="32"/>
      <c r="B349" s="32"/>
      <c r="C349" s="32"/>
      <c r="D349" s="32"/>
      <c r="E349" s="32"/>
      <c r="F349" s="32"/>
      <c r="G349" s="32"/>
      <c r="H349" s="32"/>
      <c r="I349" s="173"/>
      <c r="J349" s="32"/>
      <c r="K349" s="32"/>
      <c r="L349" s="173"/>
      <c r="M349" s="175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173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</row>
    <row r="350" spans="1:59" x14ac:dyDescent="0.2">
      <c r="A350" s="32"/>
      <c r="B350" s="32"/>
      <c r="C350" s="32"/>
      <c r="D350" s="32"/>
      <c r="E350" s="32"/>
      <c r="F350" s="32"/>
      <c r="G350" s="32"/>
      <c r="H350" s="32"/>
      <c r="I350" s="173"/>
      <c r="J350" s="32"/>
      <c r="K350" s="32"/>
      <c r="L350" s="173"/>
      <c r="M350" s="175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173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</row>
    <row r="351" spans="1:59" x14ac:dyDescent="0.2">
      <c r="A351" s="32"/>
      <c r="B351" s="32"/>
      <c r="C351" s="32"/>
      <c r="D351" s="32"/>
      <c r="E351" s="32"/>
      <c r="F351" s="32"/>
      <c r="G351" s="32"/>
      <c r="H351" s="32"/>
      <c r="I351" s="173"/>
      <c r="J351" s="32"/>
      <c r="K351" s="32"/>
      <c r="L351" s="173"/>
      <c r="M351" s="175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173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</row>
    <row r="352" spans="1:59" x14ac:dyDescent="0.2">
      <c r="A352" s="32"/>
      <c r="B352" s="32"/>
      <c r="C352" s="32"/>
      <c r="D352" s="32"/>
      <c r="E352" s="32"/>
      <c r="F352" s="32"/>
      <c r="G352" s="32"/>
      <c r="H352" s="32"/>
      <c r="I352" s="173"/>
      <c r="J352" s="32"/>
      <c r="K352" s="32"/>
      <c r="L352" s="173"/>
      <c r="M352" s="175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173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</row>
    <row r="353" spans="1:59" x14ac:dyDescent="0.2">
      <c r="A353" s="32"/>
      <c r="B353" s="32"/>
      <c r="C353" s="32"/>
      <c r="D353" s="32"/>
      <c r="E353" s="32"/>
      <c r="F353" s="32"/>
      <c r="G353" s="32"/>
      <c r="H353" s="32"/>
      <c r="I353" s="173"/>
      <c r="J353" s="32"/>
      <c r="K353" s="32"/>
      <c r="L353" s="173"/>
      <c r="M353" s="175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173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</row>
    <row r="354" spans="1:59" x14ac:dyDescent="0.2">
      <c r="A354" s="32"/>
      <c r="B354" s="32"/>
      <c r="C354" s="32"/>
      <c r="D354" s="32"/>
      <c r="E354" s="32"/>
      <c r="F354" s="32"/>
      <c r="G354" s="32"/>
      <c r="H354" s="32"/>
      <c r="I354" s="173"/>
      <c r="J354" s="32"/>
      <c r="K354" s="32"/>
      <c r="L354" s="173"/>
      <c r="M354" s="175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173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</row>
    <row r="355" spans="1:59" x14ac:dyDescent="0.2">
      <c r="A355" s="32"/>
      <c r="B355" s="32"/>
      <c r="C355" s="32"/>
      <c r="D355" s="32"/>
      <c r="E355" s="32"/>
      <c r="F355" s="32"/>
      <c r="G355" s="32"/>
      <c r="H355" s="32"/>
      <c r="I355" s="173"/>
      <c r="J355" s="32"/>
      <c r="K355" s="32"/>
      <c r="L355" s="173"/>
      <c r="M355" s="175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173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</row>
    <row r="356" spans="1:59" x14ac:dyDescent="0.2">
      <c r="A356" s="32"/>
      <c r="B356" s="32"/>
      <c r="C356" s="32"/>
      <c r="D356" s="32"/>
      <c r="E356" s="32"/>
      <c r="F356" s="32"/>
      <c r="G356" s="32"/>
      <c r="H356" s="32"/>
      <c r="I356" s="173"/>
      <c r="J356" s="32"/>
      <c r="K356" s="32"/>
      <c r="L356" s="173"/>
      <c r="M356" s="175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173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</row>
    <row r="357" spans="1:59" x14ac:dyDescent="0.2">
      <c r="A357" s="32"/>
      <c r="B357" s="32"/>
      <c r="C357" s="32"/>
      <c r="D357" s="32"/>
      <c r="E357" s="32"/>
      <c r="F357" s="32"/>
      <c r="G357" s="32"/>
      <c r="H357" s="32"/>
      <c r="I357" s="173"/>
      <c r="J357" s="32"/>
      <c r="K357" s="32"/>
      <c r="L357" s="173"/>
      <c r="M357" s="175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173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</row>
    <row r="358" spans="1:59" x14ac:dyDescent="0.2">
      <c r="A358" s="32"/>
      <c r="B358" s="32"/>
      <c r="C358" s="32"/>
      <c r="D358" s="32"/>
      <c r="E358" s="32"/>
      <c r="F358" s="32"/>
      <c r="G358" s="32"/>
      <c r="H358" s="32"/>
      <c r="I358" s="173"/>
      <c r="J358" s="32"/>
      <c r="K358" s="32"/>
      <c r="L358" s="173"/>
      <c r="M358" s="175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173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</row>
    <row r="359" spans="1:59" x14ac:dyDescent="0.2">
      <c r="A359" s="32"/>
      <c r="B359" s="32"/>
      <c r="C359" s="32"/>
      <c r="D359" s="32"/>
      <c r="E359" s="32"/>
      <c r="F359" s="32"/>
      <c r="G359" s="32"/>
      <c r="H359" s="32"/>
      <c r="I359" s="173"/>
      <c r="J359" s="32"/>
      <c r="K359" s="32"/>
      <c r="L359" s="173"/>
      <c r="M359" s="175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173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</row>
    <row r="360" spans="1:59" x14ac:dyDescent="0.2">
      <c r="A360" s="32"/>
      <c r="B360" s="32"/>
      <c r="C360" s="32"/>
      <c r="D360" s="32"/>
      <c r="E360" s="32"/>
      <c r="F360" s="32"/>
      <c r="G360" s="32"/>
      <c r="H360" s="32"/>
      <c r="I360" s="173"/>
      <c r="J360" s="32"/>
      <c r="K360" s="32"/>
      <c r="L360" s="173"/>
      <c r="M360" s="175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173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</row>
    <row r="361" spans="1:59" x14ac:dyDescent="0.2">
      <c r="A361" s="32"/>
      <c r="B361" s="32"/>
      <c r="C361" s="32"/>
      <c r="D361" s="32"/>
      <c r="E361" s="32"/>
      <c r="F361" s="32"/>
      <c r="G361" s="32"/>
      <c r="H361" s="32"/>
      <c r="I361" s="173"/>
      <c r="J361" s="32"/>
      <c r="K361" s="32"/>
      <c r="L361" s="173"/>
      <c r="M361" s="175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173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</row>
    <row r="362" spans="1:59" x14ac:dyDescent="0.2">
      <c r="A362" s="32"/>
      <c r="B362" s="32"/>
      <c r="C362" s="32"/>
      <c r="D362" s="32"/>
      <c r="E362" s="32"/>
      <c r="F362" s="32"/>
      <c r="G362" s="32"/>
      <c r="H362" s="32"/>
      <c r="I362" s="173"/>
      <c r="J362" s="32"/>
      <c r="K362" s="32"/>
      <c r="L362" s="173"/>
      <c r="M362" s="175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173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</row>
    <row r="363" spans="1:59" x14ac:dyDescent="0.2">
      <c r="A363" s="32"/>
      <c r="B363" s="32"/>
      <c r="C363" s="32"/>
      <c r="D363" s="32"/>
      <c r="E363" s="32"/>
      <c r="F363" s="32"/>
      <c r="G363" s="32"/>
      <c r="H363" s="32"/>
      <c r="I363" s="173"/>
      <c r="J363" s="32"/>
      <c r="K363" s="32"/>
      <c r="L363" s="173"/>
      <c r="M363" s="175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173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</row>
    <row r="364" spans="1:59" x14ac:dyDescent="0.2">
      <c r="A364" s="32"/>
      <c r="B364" s="32"/>
      <c r="C364" s="32"/>
      <c r="D364" s="32"/>
      <c r="E364" s="32"/>
      <c r="F364" s="32"/>
      <c r="G364" s="32"/>
      <c r="H364" s="32"/>
      <c r="I364" s="173"/>
      <c r="J364" s="32"/>
      <c r="K364" s="32"/>
      <c r="L364" s="173"/>
      <c r="M364" s="175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173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</row>
    <row r="365" spans="1:59" x14ac:dyDescent="0.2">
      <c r="A365" s="32"/>
      <c r="B365" s="32"/>
      <c r="C365" s="32"/>
      <c r="D365" s="32"/>
      <c r="E365" s="32"/>
      <c r="F365" s="32"/>
      <c r="G365" s="32"/>
      <c r="H365" s="32"/>
      <c r="I365" s="173"/>
      <c r="J365" s="32"/>
      <c r="K365" s="32"/>
      <c r="L365" s="173"/>
      <c r="M365" s="175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173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</row>
    <row r="366" spans="1:59" x14ac:dyDescent="0.2">
      <c r="A366" s="32"/>
      <c r="B366" s="32"/>
      <c r="C366" s="32"/>
      <c r="D366" s="32"/>
      <c r="E366" s="32"/>
      <c r="F366" s="32"/>
      <c r="G366" s="32"/>
      <c r="H366" s="32"/>
      <c r="I366" s="173"/>
      <c r="J366" s="32"/>
      <c r="K366" s="32"/>
      <c r="L366" s="173"/>
      <c r="M366" s="175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173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</row>
    <row r="367" spans="1:59" x14ac:dyDescent="0.2">
      <c r="A367" s="32"/>
      <c r="B367" s="32"/>
      <c r="C367" s="32"/>
      <c r="D367" s="32"/>
      <c r="E367" s="32"/>
      <c r="F367" s="32"/>
      <c r="G367" s="32"/>
      <c r="H367" s="32"/>
      <c r="I367" s="173"/>
      <c r="J367" s="32"/>
      <c r="K367" s="32"/>
      <c r="L367" s="173"/>
      <c r="M367" s="175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173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</row>
    <row r="368" spans="1:59" x14ac:dyDescent="0.2">
      <c r="A368" s="32"/>
      <c r="B368" s="32"/>
      <c r="C368" s="32"/>
      <c r="D368" s="32"/>
      <c r="E368" s="32"/>
      <c r="F368" s="32"/>
      <c r="G368" s="32"/>
      <c r="H368" s="32"/>
      <c r="I368" s="173"/>
      <c r="J368" s="32"/>
      <c r="K368" s="32"/>
      <c r="L368" s="173"/>
      <c r="M368" s="175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173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</row>
    <row r="369" spans="1:59" x14ac:dyDescent="0.2">
      <c r="A369" s="32"/>
      <c r="B369" s="32"/>
      <c r="C369" s="32"/>
      <c r="D369" s="32"/>
      <c r="E369" s="32"/>
      <c r="F369" s="32"/>
      <c r="G369" s="32"/>
      <c r="H369" s="32"/>
      <c r="I369" s="173"/>
      <c r="J369" s="32"/>
      <c r="K369" s="32"/>
      <c r="L369" s="173"/>
      <c r="M369" s="175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173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</row>
    <row r="370" spans="1:59" x14ac:dyDescent="0.2">
      <c r="A370" s="32"/>
      <c r="B370" s="32"/>
      <c r="C370" s="32"/>
      <c r="D370" s="32"/>
      <c r="E370" s="32"/>
      <c r="F370" s="32"/>
      <c r="G370" s="32"/>
      <c r="H370" s="32"/>
      <c r="I370" s="173"/>
      <c r="J370" s="32"/>
      <c r="K370" s="32"/>
      <c r="L370" s="173"/>
      <c r="M370" s="175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173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</row>
    <row r="371" spans="1:59" x14ac:dyDescent="0.2">
      <c r="A371" s="32"/>
      <c r="B371" s="32"/>
      <c r="C371" s="32"/>
      <c r="D371" s="32"/>
      <c r="E371" s="32"/>
      <c r="F371" s="32"/>
      <c r="G371" s="32"/>
      <c r="H371" s="32"/>
      <c r="I371" s="173"/>
      <c r="J371" s="32"/>
      <c r="K371" s="32"/>
      <c r="L371" s="173"/>
      <c r="M371" s="175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173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</row>
    <row r="372" spans="1:59" x14ac:dyDescent="0.2">
      <c r="A372" s="32"/>
      <c r="B372" s="32"/>
      <c r="C372" s="32"/>
      <c r="D372" s="32"/>
      <c r="E372" s="32"/>
      <c r="F372" s="32"/>
      <c r="G372" s="32"/>
      <c r="H372" s="32"/>
      <c r="I372" s="173"/>
      <c r="J372" s="32"/>
      <c r="K372" s="32"/>
      <c r="L372" s="173"/>
      <c r="M372" s="175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173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</row>
    <row r="373" spans="1:59" x14ac:dyDescent="0.2">
      <c r="A373" s="32"/>
      <c r="B373" s="32"/>
      <c r="C373" s="32"/>
      <c r="D373" s="32"/>
      <c r="E373" s="32"/>
      <c r="F373" s="32"/>
      <c r="G373" s="32"/>
      <c r="H373" s="32"/>
      <c r="I373" s="173"/>
      <c r="J373" s="32"/>
      <c r="K373" s="32"/>
      <c r="L373" s="173"/>
      <c r="M373" s="175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173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</row>
    <row r="374" spans="1:59" x14ac:dyDescent="0.2">
      <c r="A374" s="32"/>
      <c r="B374" s="32"/>
      <c r="C374" s="32"/>
      <c r="D374" s="32"/>
      <c r="E374" s="32"/>
      <c r="F374" s="32"/>
      <c r="G374" s="32"/>
      <c r="H374" s="32"/>
      <c r="I374" s="173"/>
      <c r="J374" s="32"/>
      <c r="K374" s="32"/>
      <c r="L374" s="173"/>
      <c r="M374" s="175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173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</row>
    <row r="375" spans="1:59" x14ac:dyDescent="0.2">
      <c r="A375" s="32"/>
      <c r="B375" s="32"/>
      <c r="C375" s="32"/>
      <c r="D375" s="32"/>
      <c r="E375" s="32"/>
      <c r="F375" s="32"/>
      <c r="G375" s="32"/>
      <c r="H375" s="32"/>
      <c r="I375" s="173"/>
      <c r="J375" s="32"/>
      <c r="K375" s="32"/>
      <c r="L375" s="173"/>
      <c r="M375" s="175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173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</row>
    <row r="376" spans="1:59" x14ac:dyDescent="0.2">
      <c r="A376" s="32"/>
      <c r="B376" s="32"/>
      <c r="C376" s="32"/>
      <c r="D376" s="32"/>
      <c r="E376" s="32"/>
      <c r="F376" s="32"/>
      <c r="G376" s="32"/>
      <c r="H376" s="32"/>
      <c r="I376" s="173"/>
      <c r="J376" s="32"/>
      <c r="K376" s="32"/>
      <c r="L376" s="173"/>
      <c r="M376" s="175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173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</row>
    <row r="377" spans="1:59" x14ac:dyDescent="0.2">
      <c r="A377" s="32"/>
      <c r="B377" s="32"/>
      <c r="C377" s="32"/>
      <c r="D377" s="32"/>
      <c r="E377" s="32"/>
      <c r="F377" s="32"/>
      <c r="G377" s="32"/>
      <c r="H377" s="32"/>
      <c r="I377" s="173"/>
      <c r="J377" s="32"/>
      <c r="K377" s="32"/>
      <c r="L377" s="173"/>
      <c r="M377" s="175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173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</row>
    <row r="378" spans="1:59" x14ac:dyDescent="0.2">
      <c r="A378" s="32"/>
      <c r="B378" s="32"/>
      <c r="C378" s="32"/>
      <c r="D378" s="32"/>
      <c r="E378" s="32"/>
      <c r="F378" s="32"/>
      <c r="G378" s="32"/>
      <c r="H378" s="32"/>
      <c r="I378" s="173"/>
      <c r="J378" s="32"/>
      <c r="K378" s="32"/>
      <c r="L378" s="173"/>
      <c r="M378" s="175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173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</row>
    <row r="379" spans="1:59" x14ac:dyDescent="0.2">
      <c r="A379" s="32"/>
      <c r="B379" s="32"/>
      <c r="C379" s="32"/>
      <c r="D379" s="32"/>
      <c r="E379" s="32"/>
      <c r="F379" s="32"/>
      <c r="G379" s="32"/>
      <c r="H379" s="32"/>
      <c r="I379" s="173"/>
      <c r="J379" s="32"/>
      <c r="K379" s="32"/>
      <c r="L379" s="173"/>
      <c r="M379" s="175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173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</row>
    <row r="380" spans="1:59" x14ac:dyDescent="0.2">
      <c r="A380" s="32"/>
      <c r="B380" s="32"/>
      <c r="C380" s="32"/>
      <c r="D380" s="32"/>
      <c r="E380" s="32"/>
      <c r="F380" s="32"/>
      <c r="G380" s="32"/>
      <c r="H380" s="32"/>
      <c r="I380" s="173"/>
      <c r="J380" s="32"/>
      <c r="K380" s="32"/>
      <c r="L380" s="173"/>
      <c r="M380" s="175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173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</row>
    <row r="381" spans="1:59" x14ac:dyDescent="0.2">
      <c r="A381" s="32"/>
      <c r="B381" s="32"/>
      <c r="C381" s="32"/>
      <c r="D381" s="32"/>
      <c r="E381" s="32"/>
      <c r="F381" s="32"/>
      <c r="G381" s="32"/>
      <c r="H381" s="32"/>
      <c r="I381" s="173"/>
      <c r="J381" s="32"/>
      <c r="K381" s="32"/>
      <c r="L381" s="173"/>
      <c r="M381" s="175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173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</row>
    <row r="382" spans="1:59" x14ac:dyDescent="0.2">
      <c r="A382" s="32"/>
      <c r="B382" s="32"/>
      <c r="C382" s="32"/>
      <c r="D382" s="32"/>
      <c r="E382" s="32"/>
      <c r="F382" s="32"/>
      <c r="G382" s="32"/>
      <c r="H382" s="32"/>
      <c r="I382" s="173"/>
      <c r="J382" s="32"/>
      <c r="K382" s="32"/>
      <c r="L382" s="173"/>
      <c r="M382" s="175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173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</row>
    <row r="383" spans="1:59" x14ac:dyDescent="0.2">
      <c r="A383" s="32"/>
      <c r="B383" s="32"/>
      <c r="C383" s="32"/>
      <c r="D383" s="32"/>
      <c r="E383" s="32"/>
      <c r="F383" s="32"/>
      <c r="G383" s="32"/>
      <c r="H383" s="32"/>
      <c r="I383" s="173"/>
      <c r="J383" s="32"/>
      <c r="K383" s="32"/>
      <c r="L383" s="173"/>
      <c r="M383" s="175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173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</row>
    <row r="384" spans="1:59" x14ac:dyDescent="0.2">
      <c r="A384" s="32"/>
      <c r="B384" s="32"/>
      <c r="C384" s="32"/>
      <c r="D384" s="32"/>
      <c r="E384" s="32"/>
      <c r="F384" s="32"/>
      <c r="G384" s="32"/>
      <c r="H384" s="32"/>
      <c r="I384" s="173"/>
      <c r="J384" s="32"/>
      <c r="K384" s="32"/>
      <c r="L384" s="173"/>
      <c r="M384" s="175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173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</row>
    <row r="385" spans="1:59" x14ac:dyDescent="0.2">
      <c r="A385" s="32"/>
      <c r="B385" s="32"/>
      <c r="C385" s="32"/>
      <c r="D385" s="32"/>
      <c r="E385" s="32"/>
      <c r="F385" s="32"/>
      <c r="G385" s="32"/>
      <c r="H385" s="32"/>
      <c r="I385" s="173"/>
      <c r="J385" s="32"/>
      <c r="K385" s="32"/>
      <c r="L385" s="173"/>
      <c r="M385" s="175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173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</row>
    <row r="386" spans="1:59" x14ac:dyDescent="0.2">
      <c r="A386" s="32"/>
      <c r="B386" s="32"/>
      <c r="C386" s="32"/>
      <c r="D386" s="32"/>
      <c r="E386" s="32"/>
      <c r="F386" s="32"/>
      <c r="G386" s="32"/>
      <c r="H386" s="32"/>
      <c r="I386" s="173"/>
      <c r="J386" s="32"/>
      <c r="K386" s="32"/>
      <c r="L386" s="173"/>
      <c r="M386" s="175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173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</row>
    <row r="387" spans="1:59" x14ac:dyDescent="0.2">
      <c r="A387" s="32"/>
      <c r="B387" s="32"/>
      <c r="C387" s="32"/>
      <c r="D387" s="32"/>
      <c r="E387" s="32"/>
      <c r="F387" s="32"/>
      <c r="G387" s="32"/>
      <c r="H387" s="32"/>
      <c r="I387" s="173"/>
      <c r="J387" s="32"/>
      <c r="K387" s="32"/>
      <c r="L387" s="173"/>
      <c r="M387" s="175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173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</row>
    <row r="388" spans="1:59" x14ac:dyDescent="0.2">
      <c r="A388" s="32"/>
      <c r="B388" s="32"/>
      <c r="C388" s="32"/>
      <c r="D388" s="32"/>
      <c r="E388" s="32"/>
      <c r="F388" s="32"/>
      <c r="G388" s="32"/>
      <c r="H388" s="32"/>
      <c r="I388" s="173"/>
      <c r="J388" s="32"/>
      <c r="K388" s="32"/>
      <c r="L388" s="173"/>
      <c r="M388" s="175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173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</row>
    <row r="389" spans="1:59" x14ac:dyDescent="0.2">
      <c r="A389" s="32"/>
      <c r="B389" s="32"/>
      <c r="C389" s="32"/>
      <c r="D389" s="32"/>
      <c r="E389" s="32"/>
      <c r="F389" s="32"/>
      <c r="G389" s="32"/>
      <c r="H389" s="32"/>
      <c r="I389" s="173"/>
      <c r="J389" s="32"/>
      <c r="K389" s="32"/>
      <c r="L389" s="173"/>
      <c r="M389" s="175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173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</row>
    <row r="390" spans="1:59" x14ac:dyDescent="0.2">
      <c r="A390" s="32"/>
      <c r="B390" s="32"/>
      <c r="C390" s="32"/>
      <c r="D390" s="32"/>
      <c r="E390" s="32"/>
      <c r="F390" s="32"/>
      <c r="G390" s="32"/>
      <c r="H390" s="32"/>
      <c r="I390" s="173"/>
      <c r="J390" s="32"/>
      <c r="K390" s="32"/>
      <c r="L390" s="173"/>
      <c r="M390" s="175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173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</row>
    <row r="391" spans="1:59" x14ac:dyDescent="0.2">
      <c r="A391" s="32"/>
      <c r="B391" s="32"/>
      <c r="C391" s="32"/>
      <c r="D391" s="32"/>
      <c r="E391" s="32"/>
      <c r="F391" s="32"/>
      <c r="G391" s="32"/>
      <c r="H391" s="32"/>
      <c r="I391" s="173"/>
      <c r="J391" s="32"/>
      <c r="K391" s="32"/>
      <c r="L391" s="173"/>
      <c r="M391" s="175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173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</row>
    <row r="392" spans="1:59" x14ac:dyDescent="0.2">
      <c r="A392" s="32"/>
      <c r="B392" s="32"/>
      <c r="C392" s="32"/>
      <c r="D392" s="32"/>
      <c r="E392" s="32"/>
      <c r="F392" s="32"/>
      <c r="G392" s="32"/>
      <c r="H392" s="32"/>
      <c r="I392" s="173"/>
      <c r="J392" s="32"/>
      <c r="K392" s="32"/>
      <c r="L392" s="173"/>
      <c r="M392" s="175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173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</row>
    <row r="393" spans="1:59" x14ac:dyDescent="0.2">
      <c r="A393" s="32"/>
      <c r="B393" s="32"/>
      <c r="C393" s="32"/>
      <c r="D393" s="32"/>
      <c r="E393" s="32"/>
      <c r="F393" s="32"/>
      <c r="G393" s="32"/>
      <c r="H393" s="32"/>
      <c r="I393" s="173"/>
      <c r="J393" s="32"/>
      <c r="K393" s="32"/>
      <c r="L393" s="173"/>
      <c r="M393" s="175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173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</row>
    <row r="394" spans="1:59" x14ac:dyDescent="0.2">
      <c r="A394" s="32"/>
      <c r="B394" s="32"/>
      <c r="C394" s="32"/>
      <c r="D394" s="32"/>
      <c r="E394" s="32"/>
      <c r="F394" s="32"/>
      <c r="G394" s="32"/>
      <c r="H394" s="32"/>
      <c r="I394" s="173"/>
      <c r="J394" s="32"/>
      <c r="K394" s="32"/>
      <c r="L394" s="173"/>
      <c r="M394" s="175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173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</row>
    <row r="395" spans="1:59" x14ac:dyDescent="0.2">
      <c r="A395" s="32"/>
      <c r="B395" s="32"/>
      <c r="C395" s="32"/>
      <c r="D395" s="32"/>
      <c r="E395" s="32"/>
      <c r="F395" s="32"/>
      <c r="G395" s="32"/>
      <c r="H395" s="32"/>
      <c r="I395" s="173"/>
      <c r="J395" s="32"/>
      <c r="K395" s="32"/>
      <c r="L395" s="173"/>
      <c r="M395" s="175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173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</row>
    <row r="396" spans="1:59" x14ac:dyDescent="0.2">
      <c r="A396" s="32"/>
      <c r="B396" s="32"/>
      <c r="C396" s="32"/>
      <c r="D396" s="32"/>
      <c r="E396" s="32"/>
      <c r="F396" s="32"/>
      <c r="G396" s="32"/>
      <c r="H396" s="32"/>
      <c r="I396" s="173"/>
      <c r="J396" s="32"/>
      <c r="K396" s="32"/>
      <c r="L396" s="173"/>
      <c r="M396" s="175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173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</row>
    <row r="397" spans="1:59" x14ac:dyDescent="0.2">
      <c r="A397" s="32"/>
      <c r="B397" s="32"/>
      <c r="C397" s="32"/>
      <c r="D397" s="32"/>
      <c r="E397" s="32"/>
      <c r="F397" s="32"/>
      <c r="G397" s="32"/>
      <c r="H397" s="32"/>
      <c r="I397" s="173"/>
      <c r="J397" s="32"/>
      <c r="K397" s="32"/>
      <c r="L397" s="173"/>
      <c r="M397" s="175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173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</row>
    <row r="398" spans="1:59" x14ac:dyDescent="0.2">
      <c r="A398" s="32"/>
      <c r="B398" s="32"/>
      <c r="C398" s="32"/>
      <c r="D398" s="32"/>
      <c r="E398" s="32"/>
      <c r="F398" s="32"/>
      <c r="G398" s="32"/>
      <c r="H398" s="32"/>
      <c r="I398" s="173"/>
      <c r="J398" s="32"/>
      <c r="K398" s="32"/>
      <c r="L398" s="173"/>
      <c r="M398" s="175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173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</row>
    <row r="399" spans="1:59" x14ac:dyDescent="0.2">
      <c r="A399" s="32"/>
      <c r="B399" s="32"/>
      <c r="C399" s="32"/>
      <c r="D399" s="32"/>
      <c r="E399" s="32"/>
      <c r="F399" s="32"/>
      <c r="G399" s="32"/>
      <c r="H399" s="32"/>
      <c r="I399" s="173"/>
      <c r="J399" s="32"/>
      <c r="K399" s="32"/>
      <c r="L399" s="173"/>
      <c r="M399" s="175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173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</row>
    <row r="400" spans="1:59" x14ac:dyDescent="0.2">
      <c r="A400" s="32"/>
      <c r="B400" s="32"/>
      <c r="C400" s="32"/>
      <c r="D400" s="32"/>
      <c r="E400" s="32"/>
      <c r="F400" s="32"/>
      <c r="G400" s="32"/>
      <c r="H400" s="32"/>
      <c r="I400" s="173"/>
      <c r="J400" s="32"/>
      <c r="K400" s="32"/>
      <c r="L400" s="173"/>
      <c r="M400" s="175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173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</row>
    <row r="401" spans="1:59" x14ac:dyDescent="0.2">
      <c r="A401" s="32"/>
      <c r="B401" s="32"/>
      <c r="C401" s="32"/>
      <c r="D401" s="32"/>
      <c r="E401" s="32"/>
      <c r="F401" s="32"/>
      <c r="G401" s="32"/>
      <c r="H401" s="32"/>
      <c r="I401" s="173"/>
      <c r="J401" s="32"/>
      <c r="K401" s="32"/>
      <c r="L401" s="173"/>
      <c r="M401" s="175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173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</row>
    <row r="402" spans="1:59" x14ac:dyDescent="0.2">
      <c r="A402" s="32"/>
      <c r="B402" s="32"/>
      <c r="C402" s="32"/>
      <c r="D402" s="32"/>
      <c r="E402" s="32"/>
      <c r="F402" s="32"/>
      <c r="G402" s="32"/>
      <c r="H402" s="32"/>
      <c r="I402" s="173"/>
      <c r="J402" s="32"/>
      <c r="K402" s="32"/>
      <c r="L402" s="173"/>
      <c r="M402" s="175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173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</row>
    <row r="403" spans="1:59" x14ac:dyDescent="0.2">
      <c r="A403" s="32"/>
      <c r="B403" s="32"/>
      <c r="C403" s="32"/>
      <c r="D403" s="32"/>
      <c r="E403" s="32"/>
      <c r="F403" s="32"/>
      <c r="G403" s="32"/>
      <c r="H403" s="32"/>
      <c r="I403" s="173"/>
      <c r="J403" s="32"/>
      <c r="K403" s="32"/>
      <c r="L403" s="173"/>
      <c r="M403" s="175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173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</row>
    <row r="404" spans="1:59" x14ac:dyDescent="0.2">
      <c r="A404" s="32"/>
      <c r="B404" s="32"/>
      <c r="C404" s="32"/>
      <c r="D404" s="32"/>
      <c r="E404" s="32"/>
      <c r="F404" s="32"/>
      <c r="G404" s="32"/>
      <c r="H404" s="32"/>
      <c r="I404" s="173"/>
      <c r="J404" s="32"/>
      <c r="K404" s="32"/>
      <c r="L404" s="173"/>
      <c r="M404" s="175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173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</row>
    <row r="405" spans="1:59" x14ac:dyDescent="0.2">
      <c r="A405" s="32"/>
      <c r="B405" s="32"/>
      <c r="C405" s="32"/>
      <c r="D405" s="32"/>
      <c r="E405" s="32"/>
      <c r="F405" s="32"/>
      <c r="G405" s="32"/>
      <c r="H405" s="32"/>
      <c r="I405" s="173"/>
      <c r="J405" s="32"/>
      <c r="K405" s="32"/>
      <c r="L405" s="173"/>
      <c r="M405" s="175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173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</row>
    <row r="406" spans="1:59" x14ac:dyDescent="0.2">
      <c r="A406" s="32"/>
      <c r="B406" s="32"/>
      <c r="C406" s="32"/>
      <c r="D406" s="32"/>
      <c r="E406" s="32"/>
      <c r="F406" s="32"/>
      <c r="G406" s="32"/>
      <c r="H406" s="32"/>
      <c r="I406" s="173"/>
      <c r="J406" s="32"/>
      <c r="K406" s="32"/>
      <c r="L406" s="173"/>
      <c r="M406" s="175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173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</row>
    <row r="407" spans="1:59" x14ac:dyDescent="0.2">
      <c r="A407" s="32"/>
      <c r="B407" s="32"/>
      <c r="C407" s="32"/>
      <c r="D407" s="32"/>
      <c r="E407" s="32"/>
      <c r="F407" s="32"/>
      <c r="G407" s="32"/>
      <c r="H407" s="32"/>
      <c r="I407" s="173"/>
      <c r="J407" s="32"/>
      <c r="K407" s="32"/>
      <c r="L407" s="173"/>
      <c r="M407" s="175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173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</row>
    <row r="408" spans="1:59" x14ac:dyDescent="0.2">
      <c r="A408" s="32"/>
      <c r="B408" s="32"/>
      <c r="C408" s="32"/>
      <c r="D408" s="32"/>
      <c r="E408" s="32"/>
      <c r="F408" s="32"/>
      <c r="G408" s="32"/>
      <c r="H408" s="32"/>
      <c r="I408" s="173"/>
      <c r="J408" s="32"/>
      <c r="K408" s="32"/>
      <c r="L408" s="173"/>
      <c r="M408" s="175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173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</row>
    <row r="409" spans="1:59" x14ac:dyDescent="0.2">
      <c r="A409" s="32"/>
      <c r="B409" s="32"/>
      <c r="C409" s="32"/>
      <c r="D409" s="32"/>
      <c r="E409" s="32"/>
      <c r="F409" s="32"/>
      <c r="G409" s="32"/>
      <c r="H409" s="32"/>
      <c r="I409" s="173"/>
      <c r="J409" s="32"/>
      <c r="K409" s="32"/>
      <c r="L409" s="173"/>
      <c r="M409" s="175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173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</row>
    <row r="410" spans="1:59" x14ac:dyDescent="0.2">
      <c r="A410" s="32"/>
      <c r="B410" s="32"/>
      <c r="C410" s="32"/>
      <c r="D410" s="32"/>
      <c r="E410" s="32"/>
      <c r="F410" s="32"/>
      <c r="G410" s="32"/>
      <c r="H410" s="32"/>
      <c r="I410" s="173"/>
      <c r="J410" s="32"/>
      <c r="K410" s="32"/>
      <c r="L410" s="173"/>
      <c r="M410" s="175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173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</row>
    <row r="411" spans="1:59" x14ac:dyDescent="0.2">
      <c r="A411" s="32"/>
      <c r="B411" s="32"/>
      <c r="C411" s="32"/>
      <c r="D411" s="32"/>
      <c r="E411" s="32"/>
      <c r="F411" s="32"/>
      <c r="G411" s="32"/>
      <c r="H411" s="32"/>
      <c r="I411" s="173"/>
      <c r="J411" s="32"/>
      <c r="K411" s="32"/>
      <c r="L411" s="173"/>
      <c r="M411" s="175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173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</row>
    <row r="412" spans="1:59" x14ac:dyDescent="0.2">
      <c r="A412" s="32"/>
      <c r="B412" s="32"/>
      <c r="C412" s="32"/>
      <c r="D412" s="32"/>
      <c r="E412" s="32"/>
      <c r="F412" s="32"/>
      <c r="G412" s="32"/>
      <c r="H412" s="32"/>
      <c r="I412" s="173"/>
      <c r="J412" s="32"/>
      <c r="K412" s="32"/>
      <c r="L412" s="173"/>
      <c r="M412" s="175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173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</row>
    <row r="413" spans="1:59" x14ac:dyDescent="0.2">
      <c r="A413" s="32"/>
      <c r="B413" s="32"/>
      <c r="C413" s="32"/>
      <c r="D413" s="32"/>
      <c r="E413" s="32"/>
      <c r="F413" s="32"/>
      <c r="G413" s="32"/>
      <c r="H413" s="32"/>
      <c r="I413" s="173"/>
      <c r="J413" s="32"/>
      <c r="K413" s="32"/>
      <c r="L413" s="173"/>
      <c r="M413" s="175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173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</row>
    <row r="414" spans="1:59" x14ac:dyDescent="0.2">
      <c r="A414" s="32"/>
      <c r="B414" s="32"/>
      <c r="C414" s="32"/>
      <c r="D414" s="32"/>
      <c r="E414" s="32"/>
      <c r="F414" s="32"/>
      <c r="G414" s="32"/>
      <c r="H414" s="32"/>
      <c r="I414" s="173"/>
      <c r="J414" s="32"/>
      <c r="K414" s="32"/>
      <c r="L414" s="173"/>
      <c r="M414" s="175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173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</row>
    <row r="415" spans="1:59" x14ac:dyDescent="0.2">
      <c r="A415" s="32"/>
      <c r="B415" s="32"/>
      <c r="C415" s="32"/>
      <c r="D415" s="32"/>
      <c r="E415" s="32"/>
      <c r="F415" s="32"/>
      <c r="G415" s="32"/>
      <c r="H415" s="32"/>
      <c r="I415" s="173"/>
      <c r="J415" s="32"/>
      <c r="K415" s="32"/>
      <c r="L415" s="173"/>
      <c r="M415" s="175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173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</row>
    <row r="416" spans="1:59" x14ac:dyDescent="0.2">
      <c r="A416" s="32"/>
      <c r="B416" s="32"/>
      <c r="C416" s="32"/>
      <c r="D416" s="32"/>
      <c r="E416" s="32"/>
      <c r="F416" s="32"/>
      <c r="G416" s="32"/>
      <c r="H416" s="32"/>
      <c r="I416" s="173"/>
      <c r="J416" s="32"/>
      <c r="K416" s="32"/>
      <c r="L416" s="173"/>
      <c r="M416" s="175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173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</row>
    <row r="417" spans="1:59" x14ac:dyDescent="0.2">
      <c r="A417" s="32"/>
      <c r="B417" s="32"/>
      <c r="C417" s="32"/>
      <c r="D417" s="32"/>
      <c r="E417" s="32"/>
      <c r="F417" s="32"/>
      <c r="G417" s="32"/>
      <c r="H417" s="32"/>
      <c r="I417" s="173"/>
      <c r="J417" s="32"/>
      <c r="K417" s="32"/>
      <c r="L417" s="173"/>
      <c r="M417" s="175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173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</row>
    <row r="418" spans="1:59" x14ac:dyDescent="0.2">
      <c r="A418" s="32"/>
      <c r="B418" s="32"/>
      <c r="C418" s="32"/>
      <c r="D418" s="32"/>
      <c r="E418" s="32"/>
      <c r="F418" s="32"/>
      <c r="G418" s="32"/>
      <c r="H418" s="32"/>
      <c r="I418" s="173"/>
      <c r="J418" s="32"/>
      <c r="K418" s="32"/>
      <c r="L418" s="173"/>
      <c r="M418" s="175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173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</row>
    <row r="419" spans="1:59" x14ac:dyDescent="0.2">
      <c r="A419" s="32"/>
      <c r="B419" s="32"/>
      <c r="C419" s="32"/>
      <c r="D419" s="32"/>
      <c r="E419" s="32"/>
      <c r="F419" s="32"/>
      <c r="G419" s="32"/>
      <c r="H419" s="32"/>
      <c r="I419" s="173"/>
      <c r="J419" s="32"/>
      <c r="K419" s="32"/>
      <c r="L419" s="173"/>
      <c r="M419" s="175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173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</row>
    <row r="420" spans="1:59" x14ac:dyDescent="0.2">
      <c r="A420" s="32"/>
      <c r="B420" s="32"/>
      <c r="C420" s="32"/>
      <c r="D420" s="32"/>
      <c r="E420" s="32"/>
      <c r="F420" s="32"/>
      <c r="G420" s="32"/>
      <c r="H420" s="32"/>
      <c r="I420" s="173"/>
      <c r="J420" s="32"/>
      <c r="K420" s="32"/>
      <c r="L420" s="173"/>
      <c r="M420" s="175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173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</row>
    <row r="421" spans="1:59" x14ac:dyDescent="0.2">
      <c r="A421" s="32"/>
      <c r="B421" s="32"/>
      <c r="C421" s="32"/>
      <c r="D421" s="32"/>
      <c r="E421" s="32"/>
      <c r="F421" s="32"/>
      <c r="G421" s="32"/>
      <c r="H421" s="32"/>
      <c r="I421" s="173"/>
      <c r="J421" s="32"/>
      <c r="K421" s="32"/>
      <c r="L421" s="173"/>
      <c r="M421" s="175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173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</row>
    <row r="422" spans="1:59" x14ac:dyDescent="0.2">
      <c r="A422" s="32"/>
      <c r="B422" s="32"/>
      <c r="C422" s="32"/>
      <c r="D422" s="32"/>
      <c r="E422" s="32"/>
      <c r="F422" s="32"/>
      <c r="G422" s="32"/>
      <c r="H422" s="32"/>
      <c r="I422" s="173"/>
      <c r="J422" s="32"/>
      <c r="K422" s="32"/>
      <c r="L422" s="173"/>
      <c r="M422" s="175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173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</row>
    <row r="423" spans="1:59" x14ac:dyDescent="0.2">
      <c r="A423" s="32"/>
      <c r="B423" s="32"/>
      <c r="C423" s="32"/>
      <c r="D423" s="32"/>
      <c r="E423" s="32"/>
      <c r="F423" s="32"/>
      <c r="G423" s="32"/>
      <c r="H423" s="32"/>
      <c r="I423" s="173"/>
      <c r="J423" s="32"/>
      <c r="K423" s="32"/>
      <c r="L423" s="173"/>
      <c r="M423" s="175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173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</row>
    <row r="424" spans="1:59" x14ac:dyDescent="0.2">
      <c r="A424" s="32"/>
      <c r="B424" s="32"/>
      <c r="C424" s="32"/>
      <c r="D424" s="32"/>
      <c r="E424" s="32"/>
      <c r="F424" s="32"/>
      <c r="G424" s="32"/>
      <c r="H424" s="32"/>
      <c r="I424" s="173"/>
      <c r="J424" s="32"/>
      <c r="K424" s="32"/>
      <c r="L424" s="173"/>
      <c r="M424" s="175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173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</row>
    <row r="425" spans="1:59" x14ac:dyDescent="0.2">
      <c r="A425" s="32"/>
      <c r="B425" s="32"/>
      <c r="C425" s="32"/>
      <c r="D425" s="32"/>
      <c r="E425" s="32"/>
      <c r="F425" s="32"/>
      <c r="G425" s="32"/>
      <c r="H425" s="32"/>
      <c r="I425" s="173"/>
      <c r="J425" s="32"/>
      <c r="K425" s="32"/>
      <c r="L425" s="173"/>
      <c r="M425" s="175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173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</row>
    <row r="426" spans="1:59" x14ac:dyDescent="0.2">
      <c r="A426" s="32"/>
      <c r="B426" s="32"/>
      <c r="C426" s="32"/>
      <c r="D426" s="32"/>
      <c r="E426" s="32"/>
      <c r="F426" s="32"/>
      <c r="G426" s="32"/>
      <c r="H426" s="32"/>
      <c r="I426" s="173"/>
      <c r="J426" s="32"/>
      <c r="K426" s="32"/>
      <c r="L426" s="173"/>
      <c r="M426" s="175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173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</row>
    <row r="427" spans="1:59" x14ac:dyDescent="0.2">
      <c r="A427" s="32"/>
      <c r="B427" s="32"/>
      <c r="C427" s="32"/>
      <c r="D427" s="32"/>
      <c r="E427" s="32"/>
      <c r="F427" s="32"/>
      <c r="G427" s="32"/>
      <c r="H427" s="32"/>
      <c r="I427" s="173"/>
      <c r="J427" s="32"/>
      <c r="K427" s="32"/>
      <c r="L427" s="173"/>
      <c r="M427" s="175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173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</row>
    <row r="428" spans="1:59" x14ac:dyDescent="0.2">
      <c r="A428" s="32"/>
      <c r="B428" s="32"/>
      <c r="C428" s="32"/>
      <c r="D428" s="32"/>
      <c r="E428" s="32"/>
      <c r="F428" s="32"/>
      <c r="G428" s="32"/>
      <c r="H428" s="32"/>
      <c r="I428" s="173"/>
      <c r="J428" s="32"/>
      <c r="K428" s="32"/>
      <c r="L428" s="173"/>
      <c r="M428" s="175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173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</row>
    <row r="429" spans="1:59" x14ac:dyDescent="0.2">
      <c r="A429" s="32"/>
      <c r="B429" s="32"/>
      <c r="C429" s="32"/>
      <c r="D429" s="32"/>
      <c r="E429" s="32"/>
      <c r="F429" s="32"/>
      <c r="G429" s="32"/>
      <c r="H429" s="32"/>
      <c r="I429" s="173"/>
      <c r="J429" s="32"/>
      <c r="K429" s="32"/>
      <c r="L429" s="173"/>
      <c r="M429" s="175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173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</row>
    <row r="430" spans="1:59" x14ac:dyDescent="0.2">
      <c r="A430" s="32"/>
      <c r="B430" s="32"/>
      <c r="C430" s="32"/>
      <c r="D430" s="32"/>
      <c r="E430" s="32"/>
      <c r="F430" s="32"/>
      <c r="G430" s="32"/>
      <c r="H430" s="32"/>
      <c r="I430" s="173"/>
      <c r="J430" s="32"/>
      <c r="K430" s="32"/>
      <c r="L430" s="173"/>
      <c r="M430" s="175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173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</row>
    <row r="431" spans="1:59" x14ac:dyDescent="0.2">
      <c r="A431" s="32"/>
      <c r="B431" s="32"/>
      <c r="C431" s="32"/>
      <c r="D431" s="32"/>
      <c r="E431" s="32"/>
      <c r="F431" s="32"/>
      <c r="G431" s="32"/>
      <c r="H431" s="32"/>
      <c r="I431" s="173"/>
      <c r="J431" s="32"/>
      <c r="K431" s="32"/>
      <c r="L431" s="173"/>
      <c r="M431" s="175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173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</row>
    <row r="432" spans="1:59" x14ac:dyDescent="0.2">
      <c r="A432" s="32"/>
      <c r="B432" s="32"/>
      <c r="C432" s="32"/>
      <c r="D432" s="32"/>
      <c r="E432" s="32"/>
      <c r="F432" s="32"/>
      <c r="G432" s="32"/>
      <c r="H432" s="32"/>
      <c r="I432" s="173"/>
      <c r="J432" s="32"/>
      <c r="K432" s="32"/>
      <c r="L432" s="173"/>
      <c r="M432" s="175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173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</row>
    <row r="433" spans="1:59" x14ac:dyDescent="0.2">
      <c r="A433" s="32"/>
      <c r="B433" s="32"/>
      <c r="C433" s="32"/>
      <c r="D433" s="32"/>
      <c r="E433" s="32"/>
      <c r="F433" s="32"/>
      <c r="G433" s="32"/>
      <c r="H433" s="32"/>
      <c r="I433" s="173"/>
      <c r="J433" s="32"/>
      <c r="K433" s="32"/>
      <c r="L433" s="173"/>
      <c r="M433" s="175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173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</row>
    <row r="434" spans="1:59" x14ac:dyDescent="0.2">
      <c r="A434" s="32"/>
      <c r="B434" s="32"/>
      <c r="C434" s="32"/>
      <c r="D434" s="32"/>
      <c r="E434" s="32"/>
      <c r="F434" s="32"/>
      <c r="G434" s="32"/>
      <c r="H434" s="32"/>
      <c r="I434" s="173"/>
      <c r="J434" s="32"/>
      <c r="K434" s="32"/>
      <c r="L434" s="173"/>
      <c r="M434" s="175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173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</row>
    <row r="435" spans="1:59" x14ac:dyDescent="0.2">
      <c r="A435" s="32"/>
      <c r="B435" s="32"/>
      <c r="C435" s="32"/>
      <c r="D435" s="32"/>
      <c r="E435" s="32"/>
      <c r="F435" s="32"/>
      <c r="G435" s="32"/>
      <c r="H435" s="32"/>
      <c r="I435" s="173"/>
      <c r="J435" s="32"/>
      <c r="K435" s="32"/>
      <c r="L435" s="173"/>
      <c r="M435" s="175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173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</row>
    <row r="436" spans="1:59" x14ac:dyDescent="0.2">
      <c r="A436" s="32"/>
      <c r="B436" s="32"/>
      <c r="C436" s="32"/>
      <c r="D436" s="32"/>
      <c r="E436" s="32"/>
      <c r="F436" s="32"/>
      <c r="G436" s="32"/>
      <c r="H436" s="32"/>
      <c r="I436" s="173"/>
      <c r="J436" s="32"/>
      <c r="K436" s="32"/>
      <c r="L436" s="173"/>
      <c r="M436" s="175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173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</row>
    <row r="437" spans="1:59" x14ac:dyDescent="0.2">
      <c r="A437" s="32"/>
      <c r="B437" s="32"/>
      <c r="C437" s="32"/>
      <c r="D437" s="32"/>
      <c r="E437" s="32"/>
      <c r="F437" s="32"/>
      <c r="G437" s="32"/>
      <c r="H437" s="32"/>
      <c r="I437" s="173"/>
      <c r="J437" s="32"/>
      <c r="K437" s="32"/>
      <c r="L437" s="173"/>
      <c r="M437" s="175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173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</row>
    <row r="438" spans="1:59" x14ac:dyDescent="0.2">
      <c r="A438" s="32"/>
      <c r="B438" s="32"/>
      <c r="C438" s="32"/>
      <c r="D438" s="32"/>
      <c r="E438" s="32"/>
      <c r="F438" s="32"/>
      <c r="G438" s="32"/>
      <c r="H438" s="32"/>
      <c r="I438" s="173"/>
      <c r="J438" s="32"/>
      <c r="K438" s="32"/>
      <c r="L438" s="173"/>
      <c r="M438" s="175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173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</row>
    <row r="439" spans="1:59" x14ac:dyDescent="0.2">
      <c r="A439" s="32"/>
      <c r="B439" s="32"/>
      <c r="C439" s="32"/>
      <c r="D439" s="32"/>
      <c r="E439" s="32"/>
      <c r="F439" s="32"/>
      <c r="G439" s="32"/>
      <c r="H439" s="32"/>
      <c r="I439" s="173"/>
      <c r="J439" s="32"/>
      <c r="K439" s="32"/>
      <c r="L439" s="173"/>
      <c r="M439" s="175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173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</row>
    <row r="440" spans="1:59" x14ac:dyDescent="0.2">
      <c r="A440" s="32"/>
      <c r="B440" s="32"/>
      <c r="C440" s="32"/>
      <c r="D440" s="32"/>
      <c r="E440" s="32"/>
      <c r="F440" s="32"/>
      <c r="G440" s="32"/>
      <c r="H440" s="32"/>
      <c r="I440" s="173"/>
      <c r="J440" s="32"/>
      <c r="K440" s="32"/>
      <c r="L440" s="173"/>
      <c r="M440" s="175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173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</row>
    <row r="441" spans="1:59" x14ac:dyDescent="0.2">
      <c r="A441" s="32"/>
      <c r="B441" s="32"/>
      <c r="C441" s="32"/>
      <c r="D441" s="32"/>
      <c r="E441" s="32"/>
      <c r="F441" s="32"/>
      <c r="G441" s="32"/>
      <c r="H441" s="32"/>
      <c r="I441" s="173"/>
      <c r="J441" s="32"/>
      <c r="K441" s="32"/>
      <c r="L441" s="173"/>
      <c r="M441" s="175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173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</row>
    <row r="442" spans="1:59" x14ac:dyDescent="0.2">
      <c r="A442" s="32"/>
      <c r="B442" s="32"/>
      <c r="C442" s="32"/>
      <c r="D442" s="32"/>
      <c r="E442" s="32"/>
      <c r="F442" s="32"/>
      <c r="G442" s="32"/>
      <c r="H442" s="32"/>
      <c r="I442" s="173"/>
      <c r="J442" s="32"/>
      <c r="K442" s="32"/>
      <c r="L442" s="173"/>
      <c r="M442" s="175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173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</row>
    <row r="443" spans="1:59" x14ac:dyDescent="0.2">
      <c r="A443" s="32"/>
      <c r="B443" s="32"/>
      <c r="C443" s="32"/>
      <c r="D443" s="32"/>
      <c r="E443" s="32"/>
      <c r="F443" s="32"/>
      <c r="G443" s="32"/>
      <c r="H443" s="32"/>
      <c r="I443" s="173"/>
      <c r="J443" s="32"/>
      <c r="K443" s="32"/>
      <c r="L443" s="173"/>
      <c r="M443" s="175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173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</row>
    <row r="444" spans="1:59" x14ac:dyDescent="0.2">
      <c r="A444" s="32"/>
      <c r="B444" s="32"/>
      <c r="C444" s="32"/>
      <c r="D444" s="32"/>
      <c r="E444" s="32"/>
      <c r="F444" s="32"/>
      <c r="G444" s="32"/>
      <c r="H444" s="32"/>
      <c r="I444" s="173"/>
      <c r="J444" s="32"/>
      <c r="K444" s="32"/>
      <c r="L444" s="173"/>
      <c r="M444" s="175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173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</row>
    <row r="445" spans="1:59" x14ac:dyDescent="0.2">
      <c r="A445" s="32"/>
      <c r="B445" s="32"/>
      <c r="C445" s="32"/>
      <c r="D445" s="32"/>
      <c r="E445" s="32"/>
      <c r="F445" s="32"/>
      <c r="G445" s="32"/>
      <c r="H445" s="32"/>
      <c r="I445" s="173"/>
      <c r="J445" s="32"/>
      <c r="K445" s="32"/>
      <c r="L445" s="173"/>
      <c r="M445" s="175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173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</row>
    <row r="446" spans="1:59" x14ac:dyDescent="0.2">
      <c r="A446" s="32"/>
      <c r="B446" s="32"/>
      <c r="C446" s="32"/>
      <c r="D446" s="32"/>
      <c r="E446" s="32"/>
      <c r="F446" s="32"/>
      <c r="G446" s="32"/>
      <c r="H446" s="32"/>
      <c r="I446" s="173"/>
      <c r="J446" s="32"/>
      <c r="K446" s="32"/>
      <c r="L446" s="173"/>
      <c r="M446" s="175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173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</row>
    <row r="447" spans="1:59" x14ac:dyDescent="0.2">
      <c r="A447" s="32"/>
      <c r="B447" s="32"/>
      <c r="C447" s="32"/>
      <c r="D447" s="32"/>
      <c r="E447" s="32"/>
      <c r="F447" s="32"/>
      <c r="G447" s="32"/>
      <c r="H447" s="32"/>
      <c r="I447" s="173"/>
      <c r="J447" s="32"/>
      <c r="K447" s="32"/>
      <c r="L447" s="173"/>
      <c r="M447" s="175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173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</row>
    <row r="448" spans="1:59" x14ac:dyDescent="0.2">
      <c r="A448" s="32"/>
      <c r="B448" s="32"/>
      <c r="C448" s="32"/>
      <c r="D448" s="32"/>
      <c r="E448" s="32"/>
      <c r="F448" s="32"/>
      <c r="G448" s="32"/>
      <c r="H448" s="32"/>
      <c r="I448" s="173"/>
      <c r="J448" s="32"/>
      <c r="K448" s="32"/>
      <c r="L448" s="173"/>
      <c r="M448" s="175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173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</row>
    <row r="449" spans="1:59" x14ac:dyDescent="0.2">
      <c r="A449" s="32"/>
      <c r="B449" s="32"/>
      <c r="C449" s="32"/>
      <c r="D449" s="32"/>
      <c r="E449" s="32"/>
      <c r="F449" s="32"/>
      <c r="G449" s="32"/>
      <c r="H449" s="32"/>
      <c r="I449" s="173"/>
      <c r="J449" s="32"/>
      <c r="K449" s="32"/>
      <c r="L449" s="173"/>
      <c r="M449" s="175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173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</row>
    <row r="450" spans="1:59" x14ac:dyDescent="0.2">
      <c r="A450" s="32"/>
      <c r="B450" s="32"/>
      <c r="C450" s="32"/>
      <c r="D450" s="32"/>
      <c r="E450" s="32"/>
      <c r="F450" s="32"/>
      <c r="G450" s="32"/>
      <c r="H450" s="32"/>
      <c r="I450" s="173"/>
      <c r="J450" s="32"/>
      <c r="K450" s="32"/>
      <c r="L450" s="173"/>
      <c r="M450" s="175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173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</row>
    <row r="451" spans="1:59" x14ac:dyDescent="0.2">
      <c r="A451" s="32"/>
      <c r="B451" s="32"/>
      <c r="C451" s="32"/>
      <c r="D451" s="32"/>
      <c r="E451" s="32"/>
      <c r="F451" s="32"/>
      <c r="G451" s="32"/>
      <c r="H451" s="32"/>
      <c r="I451" s="173"/>
      <c r="J451" s="32"/>
      <c r="K451" s="32"/>
      <c r="L451" s="173"/>
      <c r="M451" s="175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173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</row>
    <row r="452" spans="1:59" x14ac:dyDescent="0.2">
      <c r="A452" s="32"/>
      <c r="B452" s="32"/>
      <c r="C452" s="32"/>
      <c r="D452" s="32"/>
      <c r="E452" s="32"/>
      <c r="F452" s="32"/>
      <c r="G452" s="32"/>
      <c r="H452" s="32"/>
      <c r="I452" s="173"/>
      <c r="J452" s="32"/>
      <c r="K452" s="32"/>
      <c r="L452" s="173"/>
      <c r="M452" s="175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173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</row>
    <row r="453" spans="1:59" x14ac:dyDescent="0.2">
      <c r="A453" s="32"/>
      <c r="B453" s="32"/>
      <c r="C453" s="32"/>
      <c r="D453" s="32"/>
      <c r="E453" s="32"/>
      <c r="F453" s="32"/>
      <c r="G453" s="32"/>
      <c r="H453" s="32"/>
      <c r="I453" s="173"/>
      <c r="J453" s="32"/>
      <c r="K453" s="32"/>
      <c r="L453" s="173"/>
      <c r="M453" s="175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173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</row>
    <row r="454" spans="1:59" x14ac:dyDescent="0.2">
      <c r="A454" s="32"/>
      <c r="B454" s="32"/>
      <c r="C454" s="32"/>
      <c r="D454" s="32"/>
      <c r="E454" s="32"/>
      <c r="F454" s="32"/>
      <c r="G454" s="32"/>
      <c r="H454" s="32"/>
      <c r="I454" s="173"/>
      <c r="J454" s="32"/>
      <c r="K454" s="32"/>
      <c r="L454" s="173"/>
      <c r="M454" s="175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173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</row>
    <row r="455" spans="1:59" x14ac:dyDescent="0.2">
      <c r="A455" s="32"/>
      <c r="B455" s="32"/>
      <c r="C455" s="32"/>
      <c r="D455" s="32"/>
      <c r="E455" s="32"/>
      <c r="F455" s="32"/>
      <c r="G455" s="32"/>
      <c r="H455" s="32"/>
      <c r="I455" s="173"/>
      <c r="J455" s="32"/>
      <c r="K455" s="32"/>
      <c r="L455" s="173"/>
      <c r="M455" s="175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173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</row>
    <row r="456" spans="1:59" x14ac:dyDescent="0.2">
      <c r="A456" s="32"/>
      <c r="B456" s="32"/>
      <c r="C456" s="32"/>
      <c r="D456" s="32"/>
      <c r="E456" s="32"/>
      <c r="F456" s="32"/>
      <c r="G456" s="32"/>
      <c r="H456" s="32"/>
      <c r="I456" s="173"/>
      <c r="J456" s="32"/>
      <c r="K456" s="32"/>
      <c r="L456" s="173"/>
      <c r="M456" s="175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173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</row>
    <row r="457" spans="1:59" x14ac:dyDescent="0.2">
      <c r="A457" s="32"/>
      <c r="B457" s="32"/>
      <c r="C457" s="32"/>
      <c r="D457" s="32"/>
      <c r="E457" s="32"/>
      <c r="F457" s="32"/>
      <c r="G457" s="32"/>
      <c r="H457" s="32"/>
      <c r="I457" s="173"/>
      <c r="J457" s="32"/>
      <c r="K457" s="32"/>
      <c r="L457" s="173"/>
      <c r="M457" s="175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173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</row>
    <row r="458" spans="1:59" x14ac:dyDescent="0.2">
      <c r="A458" s="32"/>
      <c r="B458" s="32"/>
      <c r="C458" s="32"/>
      <c r="D458" s="32"/>
      <c r="E458" s="32"/>
      <c r="F458" s="32"/>
      <c r="G458" s="32"/>
      <c r="H458" s="32"/>
      <c r="I458" s="173"/>
      <c r="J458" s="32"/>
      <c r="K458" s="32"/>
      <c r="L458" s="173"/>
      <c r="M458" s="175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173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</row>
    <row r="459" spans="1:59" x14ac:dyDescent="0.2">
      <c r="A459" s="32"/>
      <c r="B459" s="32"/>
      <c r="C459" s="32"/>
      <c r="D459" s="32"/>
      <c r="E459" s="32"/>
      <c r="F459" s="32"/>
      <c r="G459" s="32"/>
      <c r="H459" s="32"/>
      <c r="I459" s="173"/>
      <c r="J459" s="32"/>
      <c r="K459" s="32"/>
      <c r="L459" s="173"/>
      <c r="M459" s="175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173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</row>
    <row r="460" spans="1:59" x14ac:dyDescent="0.2">
      <c r="A460" s="32"/>
      <c r="B460" s="32"/>
      <c r="C460" s="32"/>
      <c r="D460" s="32"/>
      <c r="E460" s="32"/>
      <c r="F460" s="32"/>
      <c r="G460" s="32"/>
      <c r="H460" s="32"/>
      <c r="I460" s="173"/>
      <c r="J460" s="32"/>
      <c r="K460" s="32"/>
      <c r="L460" s="173"/>
      <c r="M460" s="175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173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</row>
    <row r="461" spans="1:59" x14ac:dyDescent="0.2">
      <c r="A461" s="32"/>
      <c r="B461" s="32"/>
      <c r="C461" s="32"/>
      <c r="D461" s="32"/>
      <c r="E461" s="32"/>
      <c r="F461" s="32"/>
      <c r="G461" s="32"/>
      <c r="H461" s="32"/>
      <c r="I461" s="173"/>
      <c r="J461" s="32"/>
      <c r="K461" s="32"/>
      <c r="L461" s="173"/>
      <c r="M461" s="175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173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</row>
    <row r="462" spans="1:59" x14ac:dyDescent="0.2">
      <c r="A462" s="32"/>
      <c r="B462" s="32"/>
      <c r="C462" s="32"/>
      <c r="D462" s="32"/>
      <c r="E462" s="32"/>
      <c r="F462" s="32"/>
      <c r="G462" s="32"/>
      <c r="H462" s="32"/>
      <c r="I462" s="173"/>
      <c r="J462" s="32"/>
      <c r="K462" s="32"/>
      <c r="L462" s="173"/>
      <c r="M462" s="175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173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</row>
    <row r="463" spans="1:59" x14ac:dyDescent="0.2">
      <c r="A463" s="32"/>
      <c r="B463" s="32"/>
      <c r="C463" s="32"/>
      <c r="D463" s="32"/>
      <c r="E463" s="32"/>
      <c r="F463" s="32"/>
      <c r="G463" s="32"/>
      <c r="H463" s="32"/>
      <c r="I463" s="173"/>
      <c r="J463" s="32"/>
      <c r="K463" s="32"/>
      <c r="L463" s="173"/>
      <c r="M463" s="175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173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</row>
    <row r="464" spans="1:59" x14ac:dyDescent="0.2">
      <c r="A464" s="32"/>
      <c r="B464" s="32"/>
      <c r="C464" s="32"/>
      <c r="D464" s="32"/>
      <c r="E464" s="32"/>
      <c r="F464" s="32"/>
      <c r="G464" s="32"/>
      <c r="H464" s="32"/>
      <c r="I464" s="173"/>
      <c r="J464" s="32"/>
      <c r="K464" s="32"/>
      <c r="L464" s="173"/>
      <c r="M464" s="175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173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</row>
    <row r="465" spans="1:59" x14ac:dyDescent="0.2">
      <c r="A465" s="32"/>
      <c r="B465" s="32"/>
      <c r="C465" s="32"/>
      <c r="D465" s="32"/>
      <c r="E465" s="32"/>
      <c r="F465" s="32"/>
      <c r="G465" s="32"/>
      <c r="H465" s="32"/>
      <c r="I465" s="173"/>
      <c r="J465" s="32"/>
      <c r="K465" s="32"/>
      <c r="L465" s="173"/>
      <c r="M465" s="175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173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</row>
    <row r="466" spans="1:59" x14ac:dyDescent="0.2">
      <c r="A466" s="32"/>
      <c r="B466" s="32"/>
      <c r="C466" s="32"/>
      <c r="D466" s="32"/>
      <c r="E466" s="32"/>
      <c r="F466" s="32"/>
      <c r="G466" s="32"/>
      <c r="H466" s="32"/>
      <c r="I466" s="173"/>
      <c r="J466" s="32"/>
      <c r="K466" s="32"/>
      <c r="L466" s="173"/>
      <c r="M466" s="175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173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</row>
    <row r="467" spans="1:59" x14ac:dyDescent="0.2">
      <c r="A467" s="32"/>
      <c r="B467" s="32"/>
      <c r="C467" s="32"/>
      <c r="D467" s="32"/>
      <c r="E467" s="32"/>
      <c r="F467" s="32"/>
      <c r="G467" s="32"/>
      <c r="H467" s="32"/>
      <c r="I467" s="173"/>
      <c r="J467" s="32"/>
      <c r="K467" s="32"/>
      <c r="L467" s="173"/>
      <c r="M467" s="175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173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</row>
    <row r="468" spans="1:59" x14ac:dyDescent="0.2">
      <c r="A468" s="32"/>
      <c r="B468" s="32"/>
      <c r="C468" s="32"/>
      <c r="D468" s="32"/>
      <c r="E468" s="32"/>
      <c r="F468" s="32"/>
      <c r="G468" s="32"/>
      <c r="H468" s="32"/>
      <c r="I468" s="173"/>
      <c r="J468" s="32"/>
      <c r="K468" s="32"/>
      <c r="L468" s="173"/>
      <c r="M468" s="175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173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</row>
    <row r="469" spans="1:59" x14ac:dyDescent="0.2">
      <c r="A469" s="32"/>
      <c r="B469" s="32"/>
      <c r="C469" s="32"/>
      <c r="D469" s="32"/>
      <c r="E469" s="32"/>
      <c r="F469" s="32"/>
      <c r="G469" s="32"/>
      <c r="H469" s="32"/>
      <c r="I469" s="173"/>
      <c r="J469" s="32"/>
      <c r="K469" s="32"/>
      <c r="L469" s="173"/>
      <c r="M469" s="175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173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</row>
  </sheetData>
  <mergeCells count="7">
    <mergeCell ref="W3:X3"/>
    <mergeCell ref="Z3:AD3"/>
    <mergeCell ref="B61:F61"/>
    <mergeCell ref="B3:F3"/>
    <mergeCell ref="G3:M3"/>
    <mergeCell ref="N3:Q3"/>
    <mergeCell ref="R3:U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8"/>
  <sheetViews>
    <sheetView workbookViewId="0">
      <selection activeCell="C9" sqref="C9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16384" width="9.7109375" style="2"/>
  </cols>
  <sheetData>
    <row r="1" spans="1:64" ht="18.75" thickBot="1" x14ac:dyDescent="0.3">
      <c r="A1" s="32"/>
      <c r="B1" s="295" t="s">
        <v>95</v>
      </c>
      <c r="C1" s="29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</row>
    <row r="2" spans="1:64" ht="26.25" thickBot="1" x14ac:dyDescent="0.25">
      <c r="A2" s="35" t="s">
        <v>3</v>
      </c>
      <c r="B2" s="35" t="s">
        <v>115</v>
      </c>
      <c r="C2" s="54" t="s">
        <v>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</row>
    <row r="3" spans="1:64" x14ac:dyDescent="0.2">
      <c r="A3" s="55"/>
      <c r="B3" s="55"/>
      <c r="C3" s="56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</row>
    <row r="4" spans="1:64" s="12" customFormat="1" ht="11.25" x14ac:dyDescent="0.2">
      <c r="A4" s="57"/>
      <c r="B4" s="57" t="s">
        <v>18</v>
      </c>
      <c r="C4" s="58" t="s">
        <v>19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</row>
    <row r="5" spans="1:64" s="13" customFormat="1" ht="23.25" customHeight="1" x14ac:dyDescent="0.2">
      <c r="A5" s="60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</row>
    <row r="6" spans="1:64" ht="13.5" thickBo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</row>
    <row r="7" spans="1:64" ht="13.5" thickTop="1" x14ac:dyDescent="0.2">
      <c r="A7" s="38" t="s">
        <v>41</v>
      </c>
      <c r="B7" s="62">
        <f>+censo2020!C9</f>
        <v>656464</v>
      </c>
      <c r="C7" s="63">
        <f>+B7/B$19</f>
        <v>0.21943487323890931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</row>
    <row r="8" spans="1:64" x14ac:dyDescent="0.2">
      <c r="A8" s="42" t="s">
        <v>48</v>
      </c>
      <c r="B8" s="64">
        <f>+censo2020!C15</f>
        <v>68747</v>
      </c>
      <c r="C8" s="65">
        <f t="shared" ref="C8:C19" si="0">+B8/B$19</f>
        <v>2.2979918518845358E-2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x14ac:dyDescent="0.2">
      <c r="A9" s="42" t="s">
        <v>44</v>
      </c>
      <c r="B9" s="64">
        <f>+censo2020!C12</f>
        <v>122337</v>
      </c>
      <c r="C9" s="65">
        <f t="shared" si="0"/>
        <v>4.0893337772411664E-2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</row>
    <row r="10" spans="1:64" x14ac:dyDescent="0.2">
      <c r="A10" s="42" t="s">
        <v>45</v>
      </c>
      <c r="B10" s="64">
        <f>+censo2020!C19</f>
        <v>104478</v>
      </c>
      <c r="C10" s="65">
        <f t="shared" si="0"/>
        <v>3.4923646515657776E-2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</row>
    <row r="11" spans="1:64" x14ac:dyDescent="0.2">
      <c r="A11" s="42" t="s">
        <v>53</v>
      </c>
      <c r="B11" s="64">
        <f>+censo2020!C21</f>
        <v>397205</v>
      </c>
      <c r="C11" s="65">
        <f t="shared" si="0"/>
        <v>0.13277289969421169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</row>
    <row r="12" spans="1:64" x14ac:dyDescent="0.2">
      <c r="A12" s="42" t="s">
        <v>55</v>
      </c>
      <c r="B12" s="64">
        <f>+censo2020!C23</f>
        <v>481213</v>
      </c>
      <c r="C12" s="65">
        <f t="shared" si="0"/>
        <v>0.16085408134477333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</row>
    <row r="13" spans="1:64" x14ac:dyDescent="0.2">
      <c r="A13" s="42" t="s">
        <v>59</v>
      </c>
      <c r="B13" s="64">
        <f>+censo2020!C27</f>
        <v>102149</v>
      </c>
      <c r="C13" s="65">
        <f t="shared" si="0"/>
        <v>3.4145136468231842E-2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</row>
    <row r="14" spans="1:64" x14ac:dyDescent="0.2">
      <c r="A14" s="42" t="s">
        <v>66</v>
      </c>
      <c r="B14" s="64">
        <f>+censo2020!C33</f>
        <v>471523</v>
      </c>
      <c r="C14" s="65">
        <f t="shared" si="0"/>
        <v>0.15761502494307417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</row>
    <row r="15" spans="1:64" x14ac:dyDescent="0.2">
      <c r="A15" s="42" t="s">
        <v>76</v>
      </c>
      <c r="B15" s="64">
        <f>+censo2020!C46</f>
        <v>147624</v>
      </c>
      <c r="C15" s="65">
        <f t="shared" si="0"/>
        <v>4.9345971335855048E-2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</row>
    <row r="16" spans="1:64" x14ac:dyDescent="0.2">
      <c r="A16" s="42" t="s">
        <v>80</v>
      </c>
      <c r="B16" s="64">
        <f>+censo2020!C49</f>
        <v>86766</v>
      </c>
      <c r="C16" s="65">
        <f t="shared" si="0"/>
        <v>2.9003092647041127E-2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</row>
    <row r="17" spans="1:64" x14ac:dyDescent="0.2">
      <c r="A17" s="42" t="s">
        <v>83</v>
      </c>
      <c r="B17" s="64">
        <f>+censo2020!C52</f>
        <v>306322</v>
      </c>
      <c r="C17" s="65">
        <f t="shared" si="0"/>
        <v>0.10239362591138156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</row>
    <row r="18" spans="1:64" x14ac:dyDescent="0.2">
      <c r="A18" s="42" t="s">
        <v>84</v>
      </c>
      <c r="B18" s="64">
        <f>+censo2020!C53</f>
        <v>46784</v>
      </c>
      <c r="C18" s="65">
        <f t="shared" si="0"/>
        <v>1.5638391609607127E-2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</row>
    <row r="19" spans="1:64" ht="13.5" thickBot="1" x14ac:dyDescent="0.25">
      <c r="A19" s="66" t="s">
        <v>94</v>
      </c>
      <c r="B19" s="67">
        <f>SUM(B7:B18)</f>
        <v>2991612</v>
      </c>
      <c r="C19" s="68">
        <f t="shared" si="0"/>
        <v>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</row>
    <row r="20" spans="1:64" ht="13.5" thickTop="1" x14ac:dyDescent="0.2">
      <c r="A20" s="69"/>
      <c r="B20" s="70"/>
      <c r="C20" s="7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</row>
    <row r="21" spans="1:64" ht="15.75" customHeight="1" x14ac:dyDescent="0.2">
      <c r="A21" s="72" t="s">
        <v>116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 s="4" customFormat="1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</row>
    <row r="23" spans="1:64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</row>
    <row r="24" spans="1:64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</row>
    <row r="25" spans="1:64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</row>
    <row r="26" spans="1:64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</row>
    <row r="27" spans="1:64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</row>
    <row r="28" spans="1:64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</row>
    <row r="29" spans="1:64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</row>
    <row r="30" spans="1:64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</row>
    <row r="31" spans="1:64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</row>
    <row r="32" spans="1:64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</row>
    <row r="33" spans="1:64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</row>
    <row r="34" spans="1:64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</row>
    <row r="35" spans="1:64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4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4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</row>
    <row r="38" spans="1:64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</row>
    <row r="39" spans="1:64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4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4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4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4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4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4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4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4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4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4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4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</row>
    <row r="51" spans="1:64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</row>
    <row r="52" spans="1:64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</row>
    <row r="53" spans="1:64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</row>
    <row r="54" spans="1:64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</row>
    <row r="55" spans="1:64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</row>
    <row r="56" spans="1:64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</row>
    <row r="57" spans="1:64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</row>
    <row r="58" spans="1:64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</row>
    <row r="59" spans="1:64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</row>
    <row r="60" spans="1:64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</row>
    <row r="61" spans="1:64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</row>
    <row r="62" spans="1:64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</row>
    <row r="63" spans="1:64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</row>
    <row r="64" spans="1:64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</row>
    <row r="65" spans="1:64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</row>
    <row r="66" spans="1:64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</row>
    <row r="67" spans="1:64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</row>
    <row r="68" spans="1:64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</row>
    <row r="69" spans="1:64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</row>
    <row r="70" spans="1:64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</row>
    <row r="71" spans="1:64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</row>
    <row r="72" spans="1:64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</row>
    <row r="73" spans="1:64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</row>
    <row r="74" spans="1:64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</row>
    <row r="75" spans="1:64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</row>
    <row r="76" spans="1:64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</row>
    <row r="77" spans="1:64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</row>
    <row r="78" spans="1:64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</row>
    <row r="79" spans="1:64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</row>
    <row r="80" spans="1:64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</row>
    <row r="81" spans="1:64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</row>
    <row r="82" spans="1:64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</row>
    <row r="83" spans="1:64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</row>
    <row r="84" spans="1:64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</row>
    <row r="85" spans="1:64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</row>
    <row r="86" spans="1:64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</row>
    <row r="87" spans="1:6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</row>
    <row r="88" spans="1:64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</row>
    <row r="89" spans="1:64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</row>
    <row r="90" spans="1:64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</row>
    <row r="91" spans="1:64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</row>
    <row r="92" spans="1:64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</row>
    <row r="93" spans="1:64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</row>
    <row r="94" spans="1:64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</row>
    <row r="95" spans="1:64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</row>
    <row r="96" spans="1:64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</row>
    <row r="97" spans="1:64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</row>
    <row r="98" spans="1:64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</row>
    <row r="99" spans="1:64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</row>
    <row r="100" spans="1:64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</row>
    <row r="101" spans="1:64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</row>
    <row r="102" spans="1:64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</row>
    <row r="103" spans="1:64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</row>
    <row r="104" spans="1:64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</row>
    <row r="105" spans="1:64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</row>
    <row r="106" spans="1:64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</row>
    <row r="107" spans="1:64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</row>
    <row r="108" spans="1:64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</row>
    <row r="109" spans="1:64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</row>
    <row r="110" spans="1:64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</row>
    <row r="111" spans="1:64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</row>
    <row r="112" spans="1:64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</row>
    <row r="113" spans="1:64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</row>
    <row r="114" spans="1:64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</row>
    <row r="115" spans="1:64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</row>
    <row r="116" spans="1:64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</row>
    <row r="117" spans="1:64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</row>
    <row r="118" spans="1:64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</row>
    <row r="119" spans="1:64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</row>
    <row r="120" spans="1:64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</row>
    <row r="121" spans="1:64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</row>
    <row r="122" spans="1:64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</row>
    <row r="123" spans="1:64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</row>
    <row r="124" spans="1:64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</row>
    <row r="125" spans="1:64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</row>
    <row r="126" spans="1:64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</row>
    <row r="127" spans="1:64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</row>
    <row r="128" spans="1:64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</row>
    <row r="129" spans="1:64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</row>
    <row r="130" spans="1:64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</row>
    <row r="131" spans="1:64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</row>
    <row r="132" spans="1:64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</row>
    <row r="133" spans="1:64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</row>
    <row r="134" spans="1:64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</row>
    <row r="135" spans="1:64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</row>
    <row r="136" spans="1:64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</row>
    <row r="137" spans="1:64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</row>
    <row r="138" spans="1:64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</row>
    <row r="139" spans="1:64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</row>
    <row r="140" spans="1:64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</row>
    <row r="141" spans="1:64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</row>
    <row r="142" spans="1:64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</row>
    <row r="143" spans="1:64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</row>
    <row r="144" spans="1:64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</row>
    <row r="145" spans="1:64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</row>
    <row r="146" spans="1:64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</row>
    <row r="147" spans="1:64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</row>
    <row r="148" spans="1:64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</row>
    <row r="149" spans="1:64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</row>
    <row r="150" spans="1:64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</row>
    <row r="151" spans="1:64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</row>
    <row r="152" spans="1:64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</row>
    <row r="153" spans="1:64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</row>
    <row r="154" spans="1:64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</row>
    <row r="155" spans="1:64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</row>
    <row r="156" spans="1:64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</row>
    <row r="157" spans="1:64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</row>
    <row r="158" spans="1:64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</row>
    <row r="159" spans="1:64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</row>
    <row r="160" spans="1:64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</row>
    <row r="161" spans="1:64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</row>
    <row r="162" spans="1:64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</row>
    <row r="163" spans="1:64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</row>
    <row r="164" spans="1:64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</row>
    <row r="165" spans="1:64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</row>
    <row r="166" spans="1:64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</row>
    <row r="167" spans="1:64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</row>
    <row r="168" spans="1:64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</row>
    <row r="169" spans="1:64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</row>
    <row r="170" spans="1:64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</row>
    <row r="171" spans="1:64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</row>
    <row r="172" spans="1:64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</row>
    <row r="173" spans="1:64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</row>
    <row r="174" spans="1:64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</row>
    <row r="175" spans="1:64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</row>
    <row r="176" spans="1:64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</row>
    <row r="177" spans="1:64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</row>
    <row r="178" spans="1:64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</row>
    <row r="179" spans="1:64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</row>
    <row r="180" spans="1:64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</row>
    <row r="181" spans="1:64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</row>
    <row r="182" spans="1:64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</row>
    <row r="183" spans="1:64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</row>
    <row r="184" spans="1:64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</row>
    <row r="185" spans="1:64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</row>
    <row r="186" spans="1:64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</row>
    <row r="187" spans="1:64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</row>
    <row r="188" spans="1:64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</row>
    <row r="189" spans="1:64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</row>
    <row r="190" spans="1:64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</row>
    <row r="191" spans="1:64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</row>
    <row r="192" spans="1:64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</row>
    <row r="193" spans="1:64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</row>
    <row r="194" spans="1:64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</row>
    <row r="195" spans="1:64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</row>
    <row r="196" spans="1:64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</row>
    <row r="197" spans="1:64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</row>
    <row r="198" spans="1:64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</row>
    <row r="199" spans="1:64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</row>
    <row r="200" spans="1:64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</row>
    <row r="201" spans="1:64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</row>
    <row r="202" spans="1:64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</row>
    <row r="203" spans="1:64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</row>
    <row r="204" spans="1:64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</row>
    <row r="205" spans="1:64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</row>
    <row r="206" spans="1:64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</row>
    <row r="207" spans="1:64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</row>
    <row r="208" spans="1:64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</row>
    <row r="209" spans="1:64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</row>
    <row r="210" spans="1:64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</row>
    <row r="211" spans="1:64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</row>
    <row r="212" spans="1:64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</row>
    <row r="213" spans="1:64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</row>
    <row r="214" spans="1:64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</row>
    <row r="215" spans="1:64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</row>
    <row r="216" spans="1:64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</row>
    <row r="217" spans="1:64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</row>
    <row r="218" spans="1:64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</row>
    <row r="219" spans="1:64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</row>
    <row r="220" spans="1:64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</row>
    <row r="221" spans="1:64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</row>
    <row r="222" spans="1:64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</row>
    <row r="223" spans="1:64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</row>
    <row r="224" spans="1:64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</row>
    <row r="225" spans="1:64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</row>
    <row r="226" spans="1:64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</row>
    <row r="227" spans="1:64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</row>
    <row r="228" spans="1:64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</row>
    <row r="229" spans="1:64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</row>
    <row r="230" spans="1:64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</row>
    <row r="231" spans="1:64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</row>
    <row r="232" spans="1:64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</row>
    <row r="233" spans="1:64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</row>
    <row r="234" spans="1:64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</row>
    <row r="235" spans="1:64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</row>
    <row r="236" spans="1:64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</row>
    <row r="237" spans="1:64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</row>
    <row r="238" spans="1:64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</row>
    <row r="239" spans="1:64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</row>
    <row r="240" spans="1:64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</row>
    <row r="241" spans="1:64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</row>
    <row r="242" spans="1:64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</row>
    <row r="243" spans="1:64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</row>
    <row r="244" spans="1:64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</row>
    <row r="245" spans="1:64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</row>
    <row r="246" spans="1:64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</row>
    <row r="247" spans="1:64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</row>
    <row r="248" spans="1:64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</row>
    <row r="249" spans="1:64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</row>
    <row r="250" spans="1:64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</row>
    <row r="251" spans="1:64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</row>
    <row r="252" spans="1:64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</row>
    <row r="253" spans="1:64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</row>
    <row r="254" spans="1:64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</row>
    <row r="255" spans="1:64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</row>
    <row r="256" spans="1:64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</row>
    <row r="257" spans="1:64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</row>
    <row r="258" spans="1:64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</row>
    <row r="259" spans="1:64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</row>
    <row r="260" spans="1:64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</row>
    <row r="261" spans="1:64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</row>
    <row r="262" spans="1:64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</row>
    <row r="263" spans="1:64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</row>
    <row r="264" spans="1:64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</row>
    <row r="265" spans="1:64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</row>
    <row r="266" spans="1:64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</row>
    <row r="267" spans="1:64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</row>
    <row r="268" spans="1:64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</row>
    <row r="269" spans="1:64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</row>
    <row r="270" spans="1:64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</row>
    <row r="271" spans="1:64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</row>
    <row r="272" spans="1:64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</row>
    <row r="273" spans="1:64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</row>
    <row r="274" spans="1:64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</row>
    <row r="275" spans="1:64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</row>
    <row r="276" spans="1:64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</row>
    <row r="277" spans="1:64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</row>
    <row r="278" spans="1:64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</row>
    <row r="279" spans="1:64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</row>
    <row r="280" spans="1:64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</row>
    <row r="281" spans="1:64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</row>
    <row r="282" spans="1:64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</row>
    <row r="283" spans="1:64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</row>
    <row r="284" spans="1:64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</row>
    <row r="285" spans="1:64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</row>
    <row r="286" spans="1:64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</row>
    <row r="287" spans="1:64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</row>
    <row r="288" spans="1:64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</row>
    <row r="289" spans="1:64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</row>
    <row r="290" spans="1:64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</row>
    <row r="291" spans="1:64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</row>
    <row r="292" spans="1:64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</row>
    <row r="293" spans="1:64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</row>
    <row r="294" spans="1:64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</row>
    <row r="295" spans="1:64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</row>
    <row r="296" spans="1:64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</row>
    <row r="297" spans="1:64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</row>
    <row r="298" spans="1:64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</row>
    <row r="299" spans="1:64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</row>
    <row r="300" spans="1:64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</row>
    <row r="301" spans="1:64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</row>
    <row r="302" spans="1:64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</row>
    <row r="303" spans="1:64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</row>
    <row r="304" spans="1:64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</row>
    <row r="305" spans="1:64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</row>
    <row r="306" spans="1:64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</row>
    <row r="307" spans="1:64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</row>
    <row r="308" spans="1:64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</row>
    <row r="309" spans="1:64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</row>
    <row r="310" spans="1:64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</row>
    <row r="311" spans="1:64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</row>
    <row r="312" spans="1:64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</row>
    <row r="313" spans="1:64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</row>
    <row r="314" spans="1:64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</row>
    <row r="315" spans="1:64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</row>
    <row r="316" spans="1:64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</row>
    <row r="317" spans="1:64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</row>
    <row r="318" spans="1:64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</row>
    <row r="319" spans="1:64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</row>
    <row r="320" spans="1:64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</row>
    <row r="321" spans="1:64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</row>
    <row r="322" spans="1:64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</row>
    <row r="323" spans="1:64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</row>
    <row r="324" spans="1:64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</row>
    <row r="325" spans="1:64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</row>
    <row r="326" spans="1:64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</row>
    <row r="327" spans="1:64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</row>
    <row r="328" spans="1:64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</row>
    <row r="329" spans="1:64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</row>
    <row r="330" spans="1:64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</row>
    <row r="331" spans="1:64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</row>
    <row r="332" spans="1:64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</row>
    <row r="333" spans="1:64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</row>
    <row r="334" spans="1:64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</row>
    <row r="335" spans="1:64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</row>
    <row r="336" spans="1:64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</row>
    <row r="337" spans="1:64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</row>
    <row r="338" spans="1:64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</row>
    <row r="339" spans="1:64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</row>
    <row r="340" spans="1:64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</row>
    <row r="341" spans="1:64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</row>
    <row r="342" spans="1:64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</row>
    <row r="343" spans="1:64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</row>
    <row r="344" spans="1:64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</row>
    <row r="345" spans="1:64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</row>
    <row r="346" spans="1:64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</row>
    <row r="347" spans="1:64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</row>
    <row r="348" spans="1:64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</row>
  </sheetData>
  <mergeCells count="1">
    <mergeCell ref="B1:C1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5"/>
  <sheetViews>
    <sheetView tabSelected="1" topLeftCell="A7" workbookViewId="0">
      <selection activeCell="F27" sqref="F27"/>
    </sheetView>
  </sheetViews>
  <sheetFormatPr baseColWidth="10" defaultColWidth="9.7109375" defaultRowHeight="12.75" x14ac:dyDescent="0.2"/>
  <cols>
    <col min="1" max="1" width="31" style="2" customWidth="1"/>
    <col min="2" max="3" width="15" style="2" customWidth="1"/>
    <col min="4" max="4" width="16.140625" style="2" customWidth="1"/>
    <col min="5" max="5" width="17.7109375" style="2" bestFit="1" customWidth="1"/>
    <col min="6" max="7" width="17.7109375" style="2" customWidth="1"/>
    <col min="8" max="8" width="9.7109375" style="2"/>
    <col min="9" max="9" width="12.5703125" style="2" bestFit="1" customWidth="1"/>
    <col min="10" max="10" width="9.7109375" style="2"/>
    <col min="11" max="11" width="11.5703125" style="2" bestFit="1" customWidth="1"/>
    <col min="12" max="16384" width="9.7109375" style="2"/>
  </cols>
  <sheetData>
    <row r="1" spans="1:100" x14ac:dyDescent="0.2">
      <c r="A1" s="296" t="s">
        <v>271</v>
      </c>
      <c r="B1" s="296"/>
      <c r="C1" s="296"/>
      <c r="D1" s="296"/>
      <c r="E1" s="296"/>
      <c r="F1" s="274"/>
      <c r="G1" s="274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</row>
    <row r="2" spans="1:100" ht="23.25" customHeight="1" x14ac:dyDescent="0.2">
      <c r="A2" s="297" t="s">
        <v>114</v>
      </c>
      <c r="B2" s="297"/>
      <c r="C2" s="297"/>
      <c r="D2" s="297"/>
      <c r="E2" s="297"/>
      <c r="F2" s="275"/>
      <c r="G2" s="275"/>
      <c r="H2" s="31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</row>
    <row r="3" spans="1:100" ht="19.5" customHeight="1" x14ac:dyDescent="0.2">
      <c r="A3" s="298" t="s">
        <v>270</v>
      </c>
      <c r="B3" s="298"/>
      <c r="C3" s="298"/>
      <c r="D3" s="298"/>
      <c r="E3" s="298"/>
      <c r="F3" s="276"/>
      <c r="G3" s="276"/>
      <c r="H3" s="31"/>
      <c r="I3" s="31"/>
      <c r="J3" s="31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</row>
    <row r="4" spans="1:100" x14ac:dyDescent="0.2">
      <c r="A4" s="300"/>
      <c r="B4" s="300"/>
      <c r="C4" s="300"/>
      <c r="D4" s="300"/>
      <c r="E4" s="300"/>
      <c r="F4" s="278"/>
      <c r="G4" s="278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</row>
    <row r="5" spans="1:100" ht="26.25" x14ac:dyDescent="0.4">
      <c r="A5" s="32"/>
      <c r="B5" s="299">
        <f>+'Part ENERO 2022'!J13</f>
        <v>17742209.267169107</v>
      </c>
      <c r="C5" s="299"/>
      <c r="D5" s="299"/>
      <c r="E5" s="33"/>
      <c r="F5" s="277"/>
      <c r="G5" s="277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</row>
    <row r="6" spans="1:100" ht="18.75" thickBot="1" x14ac:dyDescent="0.3">
      <c r="A6" s="32"/>
      <c r="B6" s="295"/>
      <c r="C6" s="295"/>
      <c r="D6" s="295"/>
      <c r="E6" s="34"/>
      <c r="F6" s="283"/>
      <c r="G6" s="283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</row>
    <row r="7" spans="1:100" ht="26.25" thickBot="1" x14ac:dyDescent="0.25">
      <c r="A7" s="35" t="s">
        <v>3</v>
      </c>
      <c r="B7" s="35" t="s">
        <v>92</v>
      </c>
      <c r="C7" s="35" t="s">
        <v>99</v>
      </c>
      <c r="D7" s="35" t="s">
        <v>100</v>
      </c>
      <c r="E7" s="36" t="s">
        <v>91</v>
      </c>
      <c r="F7" s="102"/>
      <c r="G7" s="10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</row>
    <row r="8" spans="1:100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</row>
    <row r="9" spans="1:100" x14ac:dyDescent="0.2">
      <c r="A9" s="37" t="s">
        <v>93</v>
      </c>
      <c r="B9" s="37">
        <f>+B5*3.68%</f>
        <v>652913.30103182315</v>
      </c>
      <c r="C9" s="37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</row>
    <row r="10" spans="1:100" x14ac:dyDescent="0.2">
      <c r="A10" s="37" t="s">
        <v>98</v>
      </c>
      <c r="B10" s="37">
        <f>B5-B26</f>
        <v>9907249.6547872275</v>
      </c>
      <c r="C10" s="37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</row>
    <row r="11" spans="1:100" x14ac:dyDescent="0.2">
      <c r="A11" s="37" t="s">
        <v>97</v>
      </c>
      <c r="B11" s="37">
        <f>+B10*0.5</f>
        <v>4953624.8273936138</v>
      </c>
      <c r="C11" s="37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</row>
    <row r="12" spans="1:100" x14ac:dyDescent="0.2">
      <c r="A12" s="37" t="s">
        <v>96</v>
      </c>
      <c r="B12" s="37">
        <f>+B10*0.5</f>
        <v>4953624.8273936138</v>
      </c>
      <c r="C12" s="37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</row>
    <row r="13" spans="1:100" ht="13.5" thickBo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</row>
    <row r="14" spans="1:100" ht="15" thickTop="1" x14ac:dyDescent="0.2">
      <c r="A14" s="38" t="s">
        <v>41</v>
      </c>
      <c r="B14" s="39">
        <f>+B$9</f>
        <v>652913.30103182315</v>
      </c>
      <c r="C14" s="39">
        <f>+B$11*POBLACIÓN!C7</f>
        <v>1086998.0360722316</v>
      </c>
      <c r="D14" s="40">
        <f t="shared" ref="D14:D25" si="0">+$B$12*K14</f>
        <v>1208308.6611655927</v>
      </c>
      <c r="E14" s="41">
        <f>SUM(B14:D14)</f>
        <v>2948219.9982696474</v>
      </c>
      <c r="F14" s="279">
        <v>2948220.01</v>
      </c>
      <c r="G14" s="279">
        <f>E14-F14</f>
        <v>-1.173035241663456E-2</v>
      </c>
      <c r="H14" s="32"/>
      <c r="I14" s="280">
        <f>+'ART 14 F I'!AD9</f>
        <v>8.2560908699632271E-2</v>
      </c>
      <c r="J14" s="281"/>
      <c r="K14" s="282">
        <f>+$I14/$I$26</f>
        <v>0.24392413702459442</v>
      </c>
      <c r="L14" s="281"/>
      <c r="M14" s="28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</row>
    <row r="15" spans="1:100" ht="14.25" x14ac:dyDescent="0.2">
      <c r="A15" s="42" t="s">
        <v>48</v>
      </c>
      <c r="B15" s="43">
        <f t="shared" ref="B15:B25" si="1">+B$9</f>
        <v>652913.30103182315</v>
      </c>
      <c r="C15" s="43">
        <f>+B$11*POBLACIÓN!C8</f>
        <v>113833.89490643464</v>
      </c>
      <c r="D15" s="44">
        <f t="shared" si="0"/>
        <v>105109.15192264631</v>
      </c>
      <c r="E15" s="45">
        <f t="shared" ref="E15:E25" si="2">SUM(B15:D15)</f>
        <v>871856.34786090406</v>
      </c>
      <c r="F15" s="279">
        <v>871856.35</v>
      </c>
      <c r="G15" s="279">
        <f t="shared" ref="G15:G25" si="3">E15-F15</f>
        <v>-2.1390959154814482E-3</v>
      </c>
      <c r="H15" s="32"/>
      <c r="I15" s="280">
        <f>+'ART 14 F I'!AD10</f>
        <v>7.1818628586260832E-3</v>
      </c>
      <c r="J15" s="281"/>
      <c r="K15" s="282">
        <f t="shared" ref="K15:K25" si="4">+$I15/$I$26</f>
        <v>2.1218633946880928E-2</v>
      </c>
      <c r="L15" s="281"/>
      <c r="M15" s="28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</row>
    <row r="16" spans="1:100" ht="14.25" x14ac:dyDescent="0.2">
      <c r="A16" s="42" t="s">
        <v>44</v>
      </c>
      <c r="B16" s="43">
        <f t="shared" si="1"/>
        <v>652913.30103182315</v>
      </c>
      <c r="C16" s="43">
        <f>+B$11*POBLACIÓN!C9</f>
        <v>202570.25326441147</v>
      </c>
      <c r="D16" s="44">
        <f t="shared" si="0"/>
        <v>189171.83593376147</v>
      </c>
      <c r="E16" s="45">
        <f t="shared" si="2"/>
        <v>1044655.3902299961</v>
      </c>
      <c r="F16" s="279">
        <v>1044655.37</v>
      </c>
      <c r="G16" s="279">
        <f t="shared" si="3"/>
        <v>2.0229996065609157E-2</v>
      </c>
      <c r="H16" s="32"/>
      <c r="I16" s="280">
        <f>+'ART 14 F I'!AD11</f>
        <v>1.2925669720850158E-2</v>
      </c>
      <c r="J16" s="281"/>
      <c r="K16" s="282">
        <f t="shared" si="4"/>
        <v>3.8188567468339263E-2</v>
      </c>
      <c r="L16" s="281"/>
      <c r="M16" s="28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</row>
    <row r="17" spans="1:89" ht="14.25" x14ac:dyDescent="0.2">
      <c r="A17" s="42" t="s">
        <v>45</v>
      </c>
      <c r="B17" s="43">
        <f t="shared" si="1"/>
        <v>652913.30103182315</v>
      </c>
      <c r="C17" s="43">
        <f>+B$11*POBLACIÓN!C10</f>
        <v>172998.64244308084</v>
      </c>
      <c r="D17" s="44">
        <f t="shared" si="0"/>
        <v>140151.61723603756</v>
      </c>
      <c r="E17" s="45">
        <f t="shared" si="2"/>
        <v>966063.56071094144</v>
      </c>
      <c r="F17" s="279">
        <v>966063.57</v>
      </c>
      <c r="G17" s="279">
        <f t="shared" si="3"/>
        <v>-9.2890585074201226E-3</v>
      </c>
      <c r="H17" s="32"/>
      <c r="I17" s="280">
        <f>+'ART 14 F I'!AD12</f>
        <v>9.5762326685371255E-3</v>
      </c>
      <c r="J17" s="281"/>
      <c r="K17" s="282">
        <f t="shared" si="4"/>
        <v>2.8292739583546413E-2</v>
      </c>
      <c r="L17" s="281"/>
      <c r="M17" s="28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</row>
    <row r="18" spans="1:89" ht="14.25" x14ac:dyDescent="0.2">
      <c r="A18" s="42" t="s">
        <v>53</v>
      </c>
      <c r="B18" s="43">
        <f t="shared" si="1"/>
        <v>652913.30103182315</v>
      </c>
      <c r="C18" s="43">
        <f>+B$11*POBLACIÓN!C11</f>
        <v>657707.13233028899</v>
      </c>
      <c r="D18" s="44">
        <f t="shared" si="0"/>
        <v>567733.71230596781</v>
      </c>
      <c r="E18" s="45">
        <f t="shared" si="2"/>
        <v>1878354.1456680801</v>
      </c>
      <c r="F18" s="279">
        <v>1878354.17</v>
      </c>
      <c r="G18" s="279">
        <f t="shared" si="3"/>
        <v>-2.4331919848918915E-2</v>
      </c>
      <c r="H18" s="32"/>
      <c r="I18" s="280">
        <f>+'ART 14 F I'!AD13</f>
        <v>3.8791918566718472E-2</v>
      </c>
      <c r="J18" s="281"/>
      <c r="K18" s="282">
        <f t="shared" si="4"/>
        <v>0.11460975186622784</v>
      </c>
      <c r="L18" s="281"/>
      <c r="M18" s="28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</row>
    <row r="19" spans="1:89" ht="14.25" x14ac:dyDescent="0.2">
      <c r="A19" s="42" t="s">
        <v>55</v>
      </c>
      <c r="B19" s="43">
        <f t="shared" si="1"/>
        <v>652913.30103182315</v>
      </c>
      <c r="C19" s="43">
        <f>+B$11*POBLACIÓN!C12</f>
        <v>796810.77093706105</v>
      </c>
      <c r="D19" s="44">
        <f t="shared" si="0"/>
        <v>785838.81564008142</v>
      </c>
      <c r="E19" s="45">
        <f t="shared" si="2"/>
        <v>2235562.8876089659</v>
      </c>
      <c r="F19" s="279">
        <v>2235562.92</v>
      </c>
      <c r="G19" s="279">
        <f t="shared" si="3"/>
        <v>-3.2391034066677094E-2</v>
      </c>
      <c r="H19" s="32"/>
      <c r="I19" s="280">
        <f>+'ART 14 F I'!AD14</f>
        <v>5.3694530872684436E-2</v>
      </c>
      <c r="J19" s="281"/>
      <c r="K19" s="282">
        <f t="shared" si="4"/>
        <v>0.15863914668999193</v>
      </c>
      <c r="L19" s="281"/>
      <c r="M19" s="28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</row>
    <row r="20" spans="1:89" ht="14.25" x14ac:dyDescent="0.2">
      <c r="A20" s="42" t="s">
        <v>59</v>
      </c>
      <c r="B20" s="43">
        <f t="shared" si="1"/>
        <v>652913.30103182315</v>
      </c>
      <c r="C20" s="43">
        <f>+B$11*POBLACIÓN!C13</f>
        <v>169142.19574377633</v>
      </c>
      <c r="D20" s="44">
        <f t="shared" si="0"/>
        <v>132543.56339321533</v>
      </c>
      <c r="E20" s="45">
        <f t="shared" si="2"/>
        <v>954599.06016881473</v>
      </c>
      <c r="F20" s="279">
        <v>954599.06</v>
      </c>
      <c r="G20" s="279">
        <f t="shared" si="3"/>
        <v>1.6881467308849096E-4</v>
      </c>
      <c r="H20" s="32"/>
      <c r="I20" s="280">
        <f>+'ART 14 F I'!AD15</f>
        <v>9.056392118777918E-3</v>
      </c>
      <c r="J20" s="281"/>
      <c r="K20" s="282">
        <f t="shared" si="4"/>
        <v>2.6756883698629656E-2</v>
      </c>
      <c r="L20" s="281"/>
      <c r="M20" s="28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</row>
    <row r="21" spans="1:89" ht="14.25" x14ac:dyDescent="0.2">
      <c r="A21" s="42" t="s">
        <v>66</v>
      </c>
      <c r="B21" s="43">
        <f t="shared" si="1"/>
        <v>652913.30103182315</v>
      </c>
      <c r="C21" s="43">
        <f>+B$11*POBLACIÓN!C14</f>
        <v>780765.70072827593</v>
      </c>
      <c r="D21" s="44">
        <f t="shared" si="0"/>
        <v>716654.3820966545</v>
      </c>
      <c r="E21" s="45">
        <f t="shared" si="2"/>
        <v>2150333.3838567538</v>
      </c>
      <c r="F21" s="279">
        <v>2150333.38</v>
      </c>
      <c r="G21" s="279">
        <f t="shared" si="3"/>
        <v>3.8567539304494858E-3</v>
      </c>
      <c r="H21" s="32"/>
      <c r="I21" s="280">
        <f>+'ART 14 F I'!AD16</f>
        <v>4.8967320115372935E-2</v>
      </c>
      <c r="J21" s="281"/>
      <c r="K21" s="282">
        <f t="shared" si="4"/>
        <v>0.14467272089996519</v>
      </c>
      <c r="L21" s="281"/>
      <c r="M21" s="28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</row>
    <row r="22" spans="1:89" ht="14.25" x14ac:dyDescent="0.2">
      <c r="A22" s="42" t="s">
        <v>76</v>
      </c>
      <c r="B22" s="43">
        <f t="shared" si="1"/>
        <v>652913.30103182315</v>
      </c>
      <c r="C22" s="43">
        <f>+B$11*POBLACIÓN!C15</f>
        <v>244441.42874114518</v>
      </c>
      <c r="D22" s="44">
        <f t="shared" si="0"/>
        <v>193794.04436628291</v>
      </c>
      <c r="E22" s="45">
        <f t="shared" si="2"/>
        <v>1091148.7741392513</v>
      </c>
      <c r="F22" s="279">
        <v>1091148.75</v>
      </c>
      <c r="G22" s="279">
        <f t="shared" si="3"/>
        <v>2.4139251327142119E-2</v>
      </c>
      <c r="H22" s="32"/>
      <c r="I22" s="280">
        <f>+'ART 14 F I'!AD17</f>
        <v>1.3241494427444538E-2</v>
      </c>
      <c r="J22" s="281"/>
      <c r="K22" s="282">
        <f t="shared" si="4"/>
        <v>3.9121663654178886E-2</v>
      </c>
      <c r="L22" s="281"/>
      <c r="M22" s="28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</row>
    <row r="23" spans="1:89" ht="14.25" x14ac:dyDescent="0.2">
      <c r="A23" s="42" t="s">
        <v>80</v>
      </c>
      <c r="B23" s="43">
        <f t="shared" si="1"/>
        <v>652913.30103182315</v>
      </c>
      <c r="C23" s="43">
        <f>+B$11*POBLACIÓN!C16</f>
        <v>143670.43980758009</v>
      </c>
      <c r="D23" s="44">
        <f t="shared" si="0"/>
        <v>145002.83507721356</v>
      </c>
      <c r="E23" s="45">
        <f t="shared" si="2"/>
        <v>941586.57591661683</v>
      </c>
      <c r="F23" s="279">
        <v>941586.56</v>
      </c>
      <c r="G23" s="279">
        <f t="shared" si="3"/>
        <v>1.5916616772301495E-2</v>
      </c>
      <c r="H23" s="32"/>
      <c r="I23" s="280">
        <f>+'ART 14 F I'!AD18</f>
        <v>9.9077050531519942E-3</v>
      </c>
      <c r="J23" s="281"/>
      <c r="K23" s="282">
        <f t="shared" si="4"/>
        <v>2.927206644220327E-2</v>
      </c>
      <c r="L23" s="281"/>
      <c r="M23" s="28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</row>
    <row r="24" spans="1:89" ht="14.25" x14ac:dyDescent="0.2">
      <c r="A24" s="42" t="s">
        <v>83</v>
      </c>
      <c r="B24" s="43">
        <f t="shared" si="1"/>
        <v>652913.30103182315</v>
      </c>
      <c r="C24" s="43">
        <f>+B$11*POBLACIÓN!C17</f>
        <v>507219.60748147371</v>
      </c>
      <c r="D24" s="44">
        <f t="shared" si="0"/>
        <v>520190.4872306672</v>
      </c>
      <c r="E24" s="45">
        <f t="shared" si="2"/>
        <v>1680323.395743964</v>
      </c>
      <c r="F24" s="279">
        <v>1680323.39</v>
      </c>
      <c r="G24" s="279">
        <f t="shared" si="3"/>
        <v>5.743964109569788E-3</v>
      </c>
      <c r="H24" s="32"/>
      <c r="I24" s="280">
        <f>+'ART 14 F I'!AD19</f>
        <v>3.5543401038968976E-2</v>
      </c>
      <c r="J24" s="281"/>
      <c r="K24" s="282">
        <f t="shared" si="4"/>
        <v>0.10501208818924006</v>
      </c>
      <c r="L24" s="281"/>
      <c r="M24" s="28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</row>
    <row r="25" spans="1:89" ht="14.25" x14ac:dyDescent="0.2">
      <c r="A25" s="42" t="s">
        <v>84</v>
      </c>
      <c r="B25" s="43">
        <f t="shared" si="1"/>
        <v>652913.30103182315</v>
      </c>
      <c r="C25" s="43">
        <f>+B$11*POBLACIÓN!C18</f>
        <v>77466.72493785384</v>
      </c>
      <c r="D25" s="44">
        <f t="shared" si="0"/>
        <v>249125.72102549265</v>
      </c>
      <c r="E25" s="45">
        <f t="shared" si="2"/>
        <v>979505.74699516967</v>
      </c>
      <c r="F25" s="279">
        <v>979505.74</v>
      </c>
      <c r="G25" s="279">
        <f t="shared" si="3"/>
        <v>6.9951696787029505E-3</v>
      </c>
      <c r="H25" s="32"/>
      <c r="I25" s="280">
        <f>+'ART 14 F I'!AD20</f>
        <v>1.702217866126593E-2</v>
      </c>
      <c r="J25" s="281"/>
      <c r="K25" s="282">
        <f t="shared" si="4"/>
        <v>5.0291600536202088E-2</v>
      </c>
      <c r="L25" s="281"/>
      <c r="M25" s="28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</row>
    <row r="26" spans="1:89" ht="13.5" thickBot="1" x14ac:dyDescent="0.25">
      <c r="A26" s="46" t="s">
        <v>89</v>
      </c>
      <c r="B26" s="47">
        <f>SUM(B14:B25)</f>
        <v>7834959.6123818783</v>
      </c>
      <c r="C26" s="47">
        <f>SUM(C14:C25)</f>
        <v>4953624.8273936138</v>
      </c>
      <c r="D26" s="48">
        <f>SUM(D14:D25)</f>
        <v>4953624.8273936128</v>
      </c>
      <c r="E26" s="93">
        <f>SUM(E14:E25)</f>
        <v>17742209.267169103</v>
      </c>
      <c r="F26" s="285">
        <f>SUM(F14:F25)</f>
        <v>17742209.270000003</v>
      </c>
      <c r="G26" s="285"/>
      <c r="H26" s="32"/>
      <c r="I26" s="280">
        <f>SUM(I14:I25)</f>
        <v>0.33846961480203086</v>
      </c>
      <c r="J26" s="281"/>
      <c r="K26" s="281"/>
      <c r="L26" s="281"/>
      <c r="M26" s="28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</row>
    <row r="27" spans="1:89" ht="13.5" thickTop="1" x14ac:dyDescent="0.2">
      <c r="A27" s="49"/>
      <c r="B27" s="50"/>
      <c r="C27" s="50"/>
      <c r="D27" s="51"/>
      <c r="E27" s="52"/>
      <c r="F27" s="284"/>
      <c r="G27" s="284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</row>
    <row r="28" spans="1:89" x14ac:dyDescent="0.2">
      <c r="A28" s="32"/>
      <c r="B28" s="32"/>
      <c r="C28" s="32"/>
      <c r="D28" s="5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</row>
    <row r="29" spans="1:89" x14ac:dyDescent="0.2">
      <c r="A29" s="32"/>
      <c r="B29" s="32"/>
      <c r="C29" s="32"/>
      <c r="D29" s="5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</row>
    <row r="30" spans="1:89" x14ac:dyDescent="0.2">
      <c r="A30" s="32"/>
      <c r="B30" s="32"/>
      <c r="C30" s="32"/>
      <c r="D30" s="5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</row>
    <row r="31" spans="1:89" x14ac:dyDescent="0.2">
      <c r="A31" s="32"/>
      <c r="B31" s="32"/>
      <c r="C31" s="32"/>
      <c r="D31" s="5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</row>
    <row r="32" spans="1:89" x14ac:dyDescent="0.2">
      <c r="A32" s="32"/>
      <c r="B32" s="32"/>
      <c r="C32" s="32"/>
      <c r="D32" s="5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</row>
    <row r="33" spans="1:89" x14ac:dyDescent="0.2">
      <c r="A33" s="32"/>
      <c r="B33" s="32"/>
      <c r="C33" s="32"/>
      <c r="D33" s="5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</row>
    <row r="34" spans="1:89" x14ac:dyDescent="0.2">
      <c r="A34" s="32"/>
      <c r="B34" s="32"/>
      <c r="C34" s="32"/>
      <c r="D34" s="5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</row>
    <row r="35" spans="1:89" x14ac:dyDescent="0.2">
      <c r="A35" s="32"/>
      <c r="B35" s="32"/>
      <c r="C35" s="32"/>
      <c r="D35" s="5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</row>
    <row r="36" spans="1:89" x14ac:dyDescent="0.2">
      <c r="A36" s="32"/>
      <c r="B36" s="32"/>
      <c r="C36" s="32"/>
      <c r="D36" s="5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</row>
    <row r="37" spans="1:89" x14ac:dyDescent="0.2">
      <c r="A37" s="32"/>
      <c r="B37" s="32"/>
      <c r="C37" s="32"/>
      <c r="D37" s="5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</row>
    <row r="38" spans="1:89" x14ac:dyDescent="0.2">
      <c r="A38" s="32"/>
      <c r="B38" s="32"/>
      <c r="C38" s="32"/>
      <c r="D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</row>
    <row r="39" spans="1:89" x14ac:dyDescent="0.2">
      <c r="A39" s="32"/>
      <c r="B39" s="32"/>
      <c r="C39" s="32"/>
      <c r="D39" s="5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</row>
    <row r="40" spans="1:89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</row>
    <row r="41" spans="1:89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</row>
    <row r="42" spans="1:89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</row>
    <row r="43" spans="1:89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</row>
    <row r="44" spans="1:89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</row>
    <row r="45" spans="1:89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</row>
    <row r="46" spans="1:89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</row>
    <row r="47" spans="1:89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</row>
    <row r="48" spans="1:89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</row>
    <row r="49" spans="1:89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</row>
    <row r="50" spans="1:89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</row>
    <row r="51" spans="1:89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</row>
    <row r="52" spans="1:89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</row>
    <row r="53" spans="1:89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</row>
    <row r="54" spans="1:89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</row>
    <row r="55" spans="1:89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</row>
    <row r="56" spans="1:89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</row>
    <row r="57" spans="1:89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</row>
    <row r="58" spans="1:89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</row>
    <row r="59" spans="1:89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</row>
    <row r="60" spans="1:89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</row>
    <row r="61" spans="1:89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</row>
    <row r="62" spans="1:89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</row>
    <row r="63" spans="1:89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</row>
    <row r="64" spans="1:89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</row>
    <row r="65" spans="1:89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</row>
    <row r="66" spans="1:89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</row>
    <row r="67" spans="1:89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</row>
    <row r="68" spans="1:89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</row>
    <row r="69" spans="1:89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</row>
    <row r="70" spans="1:89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</row>
    <row r="71" spans="1:89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</row>
    <row r="72" spans="1:89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</row>
    <row r="73" spans="1:89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</row>
    <row r="74" spans="1:89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</row>
    <row r="75" spans="1:89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</row>
    <row r="76" spans="1:89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</row>
    <row r="77" spans="1:89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</row>
    <row r="78" spans="1:89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</row>
    <row r="79" spans="1:89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</row>
    <row r="80" spans="1:89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</row>
    <row r="81" spans="1:89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</row>
    <row r="82" spans="1:89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</row>
    <row r="83" spans="1:89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</row>
    <row r="84" spans="1:89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</row>
    <row r="85" spans="1:89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</row>
    <row r="86" spans="1:89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</row>
    <row r="87" spans="1:89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</row>
    <row r="88" spans="1:89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</row>
    <row r="89" spans="1:89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</row>
    <row r="90" spans="1:89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</row>
    <row r="91" spans="1:89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</row>
    <row r="92" spans="1:89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</row>
    <row r="93" spans="1:89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</row>
    <row r="94" spans="1:89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</row>
    <row r="95" spans="1:89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</row>
    <row r="96" spans="1:89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</row>
    <row r="97" spans="1:89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</row>
    <row r="98" spans="1:89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</row>
    <row r="99" spans="1:89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</row>
    <row r="100" spans="1:89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</row>
    <row r="101" spans="1:89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</row>
    <row r="102" spans="1:89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</row>
    <row r="103" spans="1:89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</row>
    <row r="104" spans="1:89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</row>
    <row r="105" spans="1:89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</row>
    <row r="106" spans="1:89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</row>
    <row r="107" spans="1:89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</row>
    <row r="108" spans="1:89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</row>
    <row r="109" spans="1:89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</row>
    <row r="110" spans="1:89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</row>
    <row r="111" spans="1:89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</row>
    <row r="112" spans="1:89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</row>
    <row r="113" spans="1:89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</row>
    <row r="114" spans="1:89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</row>
    <row r="115" spans="1:89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</row>
    <row r="116" spans="1:89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</row>
    <row r="117" spans="1:89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</row>
    <row r="118" spans="1:89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</row>
    <row r="119" spans="1:89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</row>
    <row r="120" spans="1:89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</row>
    <row r="121" spans="1:89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</row>
    <row r="122" spans="1:89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</row>
    <row r="123" spans="1:89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</row>
    <row r="124" spans="1:89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</row>
    <row r="125" spans="1:89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</row>
    <row r="126" spans="1:89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</row>
    <row r="127" spans="1:89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</row>
    <row r="128" spans="1:89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</row>
    <row r="129" spans="1:89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</row>
    <row r="130" spans="1:89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</row>
    <row r="131" spans="1:89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</row>
    <row r="132" spans="1:89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</row>
    <row r="133" spans="1:89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</row>
    <row r="134" spans="1:89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</row>
    <row r="135" spans="1:89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</row>
    <row r="136" spans="1:89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</row>
    <row r="137" spans="1:89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</row>
    <row r="138" spans="1:89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</row>
    <row r="139" spans="1:89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</row>
    <row r="140" spans="1:89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</row>
    <row r="141" spans="1:89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</row>
    <row r="142" spans="1:89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</row>
    <row r="143" spans="1:89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</row>
    <row r="144" spans="1:89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</row>
    <row r="145" spans="1:89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</row>
    <row r="146" spans="1:89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</row>
    <row r="147" spans="1:89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</row>
    <row r="148" spans="1:89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</row>
    <row r="149" spans="1:89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</row>
    <row r="150" spans="1:89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</row>
    <row r="151" spans="1:89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</row>
    <row r="152" spans="1:89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</row>
    <row r="153" spans="1:89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</row>
    <row r="154" spans="1:89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</row>
    <row r="155" spans="1:89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</row>
    <row r="156" spans="1:89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</row>
    <row r="157" spans="1:89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</row>
    <row r="158" spans="1:89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</row>
    <row r="159" spans="1:89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</row>
    <row r="160" spans="1:89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</row>
    <row r="161" spans="1:89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</row>
    <row r="162" spans="1:89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</row>
    <row r="163" spans="1:89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</row>
    <row r="164" spans="1:89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</row>
    <row r="165" spans="1:89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</row>
    <row r="166" spans="1:89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</row>
    <row r="167" spans="1:89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</row>
    <row r="168" spans="1:89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</row>
    <row r="169" spans="1:89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</row>
    <row r="170" spans="1:89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</row>
    <row r="171" spans="1:89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</row>
    <row r="172" spans="1:89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</row>
    <row r="173" spans="1:89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</row>
    <row r="174" spans="1:89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</row>
    <row r="175" spans="1:89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</row>
    <row r="176" spans="1:89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</row>
    <row r="177" spans="1:89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</row>
    <row r="178" spans="1:89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</row>
    <row r="179" spans="1:89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</row>
    <row r="180" spans="1:89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</row>
    <row r="181" spans="1:89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</row>
    <row r="182" spans="1:89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</row>
    <row r="183" spans="1:89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</row>
    <row r="184" spans="1:89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</row>
    <row r="185" spans="1:89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</row>
    <row r="186" spans="1:89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</row>
    <row r="187" spans="1:89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</row>
    <row r="188" spans="1:89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</row>
    <row r="189" spans="1:89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</row>
    <row r="190" spans="1:89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</row>
    <row r="191" spans="1:89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</row>
    <row r="192" spans="1:89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</row>
    <row r="193" spans="1:89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</row>
    <row r="194" spans="1:89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</row>
    <row r="195" spans="1:89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</row>
    <row r="196" spans="1:89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</row>
    <row r="197" spans="1:89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</row>
    <row r="198" spans="1:89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</row>
    <row r="199" spans="1:89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</row>
    <row r="200" spans="1:89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</row>
    <row r="201" spans="1:89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</row>
    <row r="202" spans="1:89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</row>
    <row r="203" spans="1:89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</row>
    <row r="204" spans="1:89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</row>
    <row r="205" spans="1:89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</row>
    <row r="206" spans="1:89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</row>
    <row r="207" spans="1:89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</row>
    <row r="208" spans="1:89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</row>
    <row r="209" spans="1:89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</row>
    <row r="210" spans="1:89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</row>
    <row r="211" spans="1:89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</row>
    <row r="212" spans="1:89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</row>
    <row r="213" spans="1:89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</row>
    <row r="214" spans="1:89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</row>
    <row r="215" spans="1:89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</row>
  </sheetData>
  <mergeCells count="6">
    <mergeCell ref="A1:E1"/>
    <mergeCell ref="A2:E2"/>
    <mergeCell ref="A3:E3"/>
    <mergeCell ref="B5:D5"/>
    <mergeCell ref="B6:D6"/>
    <mergeCell ref="A4:E4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Part ENERO 2022</vt:lpstr>
      <vt:lpstr>ART 14 F I</vt:lpstr>
      <vt:lpstr>TERRITORIO INEGI 2020</vt:lpstr>
      <vt:lpstr>censo2020</vt:lpstr>
      <vt:lpstr>INEGI</vt:lpstr>
      <vt:lpstr>COEF Art 14 F I</vt:lpstr>
      <vt:lpstr>POBLACIÓN</vt:lpstr>
      <vt:lpstr>DISTRIBUCION</vt:lpstr>
      <vt:lpstr>'ART 14 F I'!Área_de_impresión</vt:lpstr>
      <vt:lpstr>'COEF Art 14 F I'!Área_de_impresión</vt:lpstr>
      <vt:lpstr>DISTRIBUCION!Área_de_impresión</vt:lpstr>
      <vt:lpstr>'Part ENERO 2022'!Área_de_impresión</vt:lpstr>
      <vt:lpstr>POBLACIÓN!Área_de_impresión</vt:lpstr>
      <vt:lpstr>'ART 14 F I'!Títulos_a_imprimir</vt:lpstr>
      <vt:lpstr>'COEF Art 14 F I'!Títulos_a_imprimir</vt:lpstr>
      <vt:lpstr>DISTRIBUCION!Títulos_a_imprimir</vt:lpstr>
      <vt:lpstr>POBLACIÓN!Títulos_a_imprimir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INAP-QA</cp:lastModifiedBy>
  <cp:lastPrinted>2016-01-06T17:32:34Z</cp:lastPrinted>
  <dcterms:created xsi:type="dcterms:W3CDTF">2016-01-06T17:10:31Z</dcterms:created>
  <dcterms:modified xsi:type="dcterms:W3CDTF">2022-11-29T23:39:44Z</dcterms:modified>
</cp:coreProperties>
</file>